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filterPrivacy="1"/>
  <xr:revisionPtr revIDLastSave="0" documentId="13_ncr:1_{6D9CD34A-58B2-4696-A72E-BCD3B0996CB0}" xr6:coauthVersionLast="47" xr6:coauthVersionMax="47" xr10:uidLastSave="{00000000-0000-0000-0000-000000000000}"/>
  <bookViews>
    <workbookView xWindow="-120" yWindow="-120" windowWidth="29040" windowHeight="15840" tabRatio="835" xr2:uid="{00000000-000D-0000-FFFF-FFFF00000000}"/>
  </bookViews>
  <sheets>
    <sheet name="請求書" sheetId="61" r:id="rId1"/>
    <sheet name="ファイルの取り扱い" sheetId="64" r:id="rId2"/>
    <sheet name="入力時の注意点" sheetId="65" r:id="rId3"/>
    <sheet name="請求書（入力例）" sheetId="63" r:id="rId4"/>
    <sheet name="請求書（計算式例）" sheetId="62" r:id="rId5"/>
  </sheets>
  <definedNames>
    <definedName name="_xlnm.Print_Area" localSheetId="0">請求書!$A$1:$BF$53</definedName>
    <definedName name="_xlnm.Print_Area" localSheetId="4">'請求書（計算式例）'!$A$1:$BF$53</definedName>
    <definedName name="_xlnm.Print_Area" localSheetId="3">'請求書（入力例）'!$A$1:$BF$53</definedName>
  </definedNames>
  <calcPr calcId="181029"/>
</workbook>
</file>

<file path=xl/calcChain.xml><?xml version="1.0" encoding="utf-8"?>
<calcChain xmlns="http://schemas.openxmlformats.org/spreadsheetml/2006/main">
  <c r="AU19" i="62" l="1"/>
  <c r="AU18" i="62"/>
  <c r="AU17" i="62"/>
  <c r="BQ52" i="63"/>
  <c r="BO52" i="63" s="1"/>
  <c r="BQ51" i="63"/>
  <c r="BN51" i="63" s="1"/>
  <c r="BO51" i="63"/>
  <c r="BK51" i="63"/>
  <c r="BL51" i="63" s="1"/>
  <c r="BQ50" i="63"/>
  <c r="BO53" i="63" s="1"/>
  <c r="CK46" i="63"/>
  <c r="CJ46" i="63"/>
  <c r="CI46" i="63"/>
  <c r="CH46" i="63"/>
  <c r="CG46" i="63"/>
  <c r="CF46" i="63"/>
  <c r="CE46" i="63"/>
  <c r="CD46" i="63"/>
  <c r="BY46" i="63"/>
  <c r="BX46" i="63"/>
  <c r="BW46" i="63"/>
  <c r="BV46" i="63"/>
  <c r="BU46" i="63"/>
  <c r="BT46" i="63"/>
  <c r="BS46" i="63"/>
  <c r="BR46" i="63"/>
  <c r="BK46" i="63"/>
  <c r="BL46" i="63" s="1"/>
  <c r="BH46" i="63"/>
  <c r="BI46" i="63" s="1"/>
  <c r="CK45" i="63"/>
  <c r="CJ45" i="63"/>
  <c r="CI45" i="63"/>
  <c r="CH45" i="63"/>
  <c r="CG45" i="63"/>
  <c r="CF45" i="63"/>
  <c r="CE45" i="63"/>
  <c r="CD45" i="63"/>
  <c r="BY45" i="63"/>
  <c r="BX45" i="63"/>
  <c r="BW45" i="63"/>
  <c r="BV45" i="63"/>
  <c r="BU45" i="63"/>
  <c r="BT45" i="63"/>
  <c r="BS45" i="63"/>
  <c r="BR45" i="63"/>
  <c r="BK45" i="63"/>
  <c r="BL45" i="63" s="1"/>
  <c r="BH45" i="63"/>
  <c r="BI45" i="63" s="1"/>
  <c r="CK44" i="63"/>
  <c r="CJ44" i="63"/>
  <c r="CI44" i="63"/>
  <c r="CH44" i="63"/>
  <c r="CG44" i="63"/>
  <c r="CF44" i="63"/>
  <c r="CE44" i="63"/>
  <c r="CD44" i="63"/>
  <c r="BY44" i="63"/>
  <c r="BX44" i="63"/>
  <c r="BW44" i="63"/>
  <c r="BV44" i="63"/>
  <c r="BU44" i="63"/>
  <c r="BT44" i="63"/>
  <c r="BS44" i="63"/>
  <c r="BR44" i="63"/>
  <c r="BK44" i="63"/>
  <c r="BL44" i="63" s="1"/>
  <c r="BH44" i="63"/>
  <c r="BI44" i="63" s="1"/>
  <c r="CK43" i="63"/>
  <c r="CJ43" i="63"/>
  <c r="CI43" i="63"/>
  <c r="CH43" i="63"/>
  <c r="CG43" i="63"/>
  <c r="CF43" i="63"/>
  <c r="CE43" i="63"/>
  <c r="CD43" i="63"/>
  <c r="BY43" i="63"/>
  <c r="BX43" i="63"/>
  <c r="BW43" i="63"/>
  <c r="BV43" i="63"/>
  <c r="BU43" i="63"/>
  <c r="BT43" i="63"/>
  <c r="BS43" i="63"/>
  <c r="BR43" i="63"/>
  <c r="BK43" i="63"/>
  <c r="BL43" i="63" s="1"/>
  <c r="BH43" i="63"/>
  <c r="BI43" i="63" s="1"/>
  <c r="CK42" i="63"/>
  <c r="CJ42" i="63"/>
  <c r="CI42" i="63"/>
  <c r="CH42" i="63"/>
  <c r="CG42" i="63"/>
  <c r="CF42" i="63"/>
  <c r="CE42" i="63"/>
  <c r="CD42" i="63"/>
  <c r="BY42" i="63"/>
  <c r="BX42" i="63"/>
  <c r="BW42" i="63"/>
  <c r="BV42" i="63"/>
  <c r="BU42" i="63"/>
  <c r="BT42" i="63"/>
  <c r="BS42" i="63"/>
  <c r="BR42" i="63"/>
  <c r="BK42" i="63"/>
  <c r="BL42" i="63" s="1"/>
  <c r="BH42" i="63"/>
  <c r="BI42" i="63" s="1"/>
  <c r="CK41" i="63"/>
  <c r="CJ41" i="63"/>
  <c r="CI41" i="63"/>
  <c r="CH41" i="63"/>
  <c r="CG41" i="63"/>
  <c r="CF41" i="63"/>
  <c r="CE41" i="63"/>
  <c r="CD41" i="63"/>
  <c r="BY41" i="63"/>
  <c r="BX41" i="63"/>
  <c r="BW41" i="63"/>
  <c r="BV41" i="63"/>
  <c r="BU41" i="63"/>
  <c r="BT41" i="63"/>
  <c r="BS41" i="63"/>
  <c r="BR41" i="63"/>
  <c r="BK41" i="63"/>
  <c r="BL41" i="63" s="1"/>
  <c r="BH41" i="63"/>
  <c r="BI41" i="63" s="1"/>
  <c r="CK40" i="63"/>
  <c r="CJ40" i="63"/>
  <c r="CI40" i="63"/>
  <c r="CH40" i="63"/>
  <c r="CG40" i="63"/>
  <c r="CF40" i="63"/>
  <c r="CE40" i="63"/>
  <c r="CD40" i="63"/>
  <c r="BY40" i="63"/>
  <c r="BX40" i="63"/>
  <c r="BW40" i="63"/>
  <c r="BV40" i="63"/>
  <c r="BU40" i="63"/>
  <c r="BT40" i="63"/>
  <c r="BS40" i="63"/>
  <c r="BR40" i="63"/>
  <c r="BK40" i="63"/>
  <c r="BL40" i="63" s="1"/>
  <c r="BH40" i="63"/>
  <c r="BI40" i="63" s="1"/>
  <c r="CK39" i="63"/>
  <c r="CJ39" i="63"/>
  <c r="CI39" i="63"/>
  <c r="CH39" i="63"/>
  <c r="CG39" i="63"/>
  <c r="CF39" i="63"/>
  <c r="CE39" i="63"/>
  <c r="CD39" i="63"/>
  <c r="BY39" i="63"/>
  <c r="BX39" i="63"/>
  <c r="BW39" i="63"/>
  <c r="BV39" i="63"/>
  <c r="BU39" i="63"/>
  <c r="BT39" i="63"/>
  <c r="BS39" i="63"/>
  <c r="BR39" i="63"/>
  <c r="BK39" i="63"/>
  <c r="BL39" i="63" s="1"/>
  <c r="BH39" i="63"/>
  <c r="BI39" i="63" s="1"/>
  <c r="CK38" i="63"/>
  <c r="CJ38" i="63"/>
  <c r="CI38" i="63"/>
  <c r="CH38" i="63"/>
  <c r="CG38" i="63"/>
  <c r="CF38" i="63"/>
  <c r="CE38" i="63"/>
  <c r="CD38" i="63"/>
  <c r="BY38" i="63"/>
  <c r="BX38" i="63"/>
  <c r="BW38" i="63"/>
  <c r="BV38" i="63"/>
  <c r="BU38" i="63"/>
  <c r="BT38" i="63"/>
  <c r="BS38" i="63"/>
  <c r="BR38" i="63"/>
  <c r="BK38" i="63"/>
  <c r="BL38" i="63" s="1"/>
  <c r="BH38" i="63"/>
  <c r="BI38" i="63" s="1"/>
  <c r="CK37" i="63"/>
  <c r="CJ37" i="63"/>
  <c r="CI37" i="63"/>
  <c r="CH37" i="63"/>
  <c r="CG37" i="63"/>
  <c r="CF37" i="63"/>
  <c r="CE37" i="63"/>
  <c r="CD37" i="63"/>
  <c r="BY37" i="63"/>
  <c r="BX37" i="63"/>
  <c r="BW37" i="63"/>
  <c r="BV37" i="63"/>
  <c r="BU37" i="63"/>
  <c r="BT37" i="63"/>
  <c r="BS37" i="63"/>
  <c r="BR37" i="63"/>
  <c r="BK37" i="63"/>
  <c r="BL37" i="63" s="1"/>
  <c r="BH37" i="63"/>
  <c r="BI37" i="63" s="1"/>
  <c r="CK36" i="63"/>
  <c r="CJ36" i="63"/>
  <c r="CI36" i="63"/>
  <c r="CH36" i="63"/>
  <c r="CG36" i="63"/>
  <c r="CF36" i="63"/>
  <c r="CE36" i="63"/>
  <c r="CD36" i="63"/>
  <c r="BY36" i="63"/>
  <c r="BX36" i="63"/>
  <c r="BW36" i="63"/>
  <c r="BV36" i="63"/>
  <c r="BU36" i="63"/>
  <c r="BT36" i="63"/>
  <c r="BS36" i="63"/>
  <c r="BR36" i="63"/>
  <c r="BK36" i="63"/>
  <c r="BL36" i="63" s="1"/>
  <c r="BH36" i="63"/>
  <c r="BI36" i="63" s="1"/>
  <c r="CK35" i="63"/>
  <c r="CJ35" i="63"/>
  <c r="CI35" i="63"/>
  <c r="CH35" i="63"/>
  <c r="CG35" i="63"/>
  <c r="CF35" i="63"/>
  <c r="CE35" i="63"/>
  <c r="CD35" i="63"/>
  <c r="BY35" i="63"/>
  <c r="BX35" i="63"/>
  <c r="BW35" i="63"/>
  <c r="BV35" i="63"/>
  <c r="BU35" i="63"/>
  <c r="BT35" i="63"/>
  <c r="BS35" i="63"/>
  <c r="BR35" i="63"/>
  <c r="BK35" i="63"/>
  <c r="BL35" i="63" s="1"/>
  <c r="BH35" i="63"/>
  <c r="BI35" i="63" s="1"/>
  <c r="CK34" i="63"/>
  <c r="CJ34" i="63"/>
  <c r="CI34" i="63"/>
  <c r="CH34" i="63"/>
  <c r="CG34" i="63"/>
  <c r="CF34" i="63"/>
  <c r="CE34" i="63"/>
  <c r="CD34" i="63"/>
  <c r="BY34" i="63"/>
  <c r="BX34" i="63"/>
  <c r="BW34" i="63"/>
  <c r="BV34" i="63"/>
  <c r="BU34" i="63"/>
  <c r="BT34" i="63"/>
  <c r="BS34" i="63"/>
  <c r="BR34" i="63"/>
  <c r="BK34" i="63"/>
  <c r="BL34" i="63" s="1"/>
  <c r="BH34" i="63"/>
  <c r="BI34" i="63" s="1"/>
  <c r="CK33" i="63"/>
  <c r="CJ33" i="63"/>
  <c r="CI33" i="63"/>
  <c r="CH33" i="63"/>
  <c r="CG33" i="63"/>
  <c r="CF33" i="63"/>
  <c r="CE33" i="63"/>
  <c r="CD33" i="63"/>
  <c r="BY33" i="63"/>
  <c r="BX33" i="63"/>
  <c r="BW33" i="63"/>
  <c r="BV33" i="63"/>
  <c r="BU33" i="63"/>
  <c r="BT33" i="63"/>
  <c r="BS33" i="63"/>
  <c r="BR33" i="63"/>
  <c r="BK33" i="63"/>
  <c r="BL33" i="63" s="1"/>
  <c r="BH33" i="63"/>
  <c r="BI33" i="63" s="1"/>
  <c r="CK32" i="63"/>
  <c r="CJ32" i="63"/>
  <c r="CI32" i="63"/>
  <c r="CH32" i="63"/>
  <c r="CG32" i="63"/>
  <c r="CF32" i="63"/>
  <c r="CE32" i="63"/>
  <c r="CD32" i="63"/>
  <c r="BY32" i="63"/>
  <c r="BX32" i="63"/>
  <c r="BW32" i="63"/>
  <c r="BV32" i="63"/>
  <c r="BU32" i="63"/>
  <c r="BT32" i="63"/>
  <c r="BS32" i="63"/>
  <c r="BR32" i="63"/>
  <c r="BK32" i="63"/>
  <c r="BL32" i="63" s="1"/>
  <c r="BH32" i="63"/>
  <c r="BI32" i="63" s="1"/>
  <c r="CK31" i="63"/>
  <c r="CJ31" i="63"/>
  <c r="CI31" i="63"/>
  <c r="CH31" i="63"/>
  <c r="CG31" i="63"/>
  <c r="CF31" i="63"/>
  <c r="CE31" i="63"/>
  <c r="CD31" i="63"/>
  <c r="BY31" i="63"/>
  <c r="BX31" i="63"/>
  <c r="BW31" i="63"/>
  <c r="BV31" i="63"/>
  <c r="BU31" i="63"/>
  <c r="BT31" i="63"/>
  <c r="BS31" i="63"/>
  <c r="BR31" i="63"/>
  <c r="BK31" i="63"/>
  <c r="BL31" i="63" s="1"/>
  <c r="BH31" i="63"/>
  <c r="BI31" i="63" s="1"/>
  <c r="CK30" i="63"/>
  <c r="CJ30" i="63"/>
  <c r="CI30" i="63"/>
  <c r="CH30" i="63"/>
  <c r="CG30" i="63"/>
  <c r="CF30" i="63"/>
  <c r="CE30" i="63"/>
  <c r="CD30" i="63"/>
  <c r="BY30" i="63"/>
  <c r="BX30" i="63"/>
  <c r="BW30" i="63"/>
  <c r="BV30" i="63"/>
  <c r="BU30" i="63"/>
  <c r="BT30" i="63"/>
  <c r="BS30" i="63"/>
  <c r="BR30" i="63"/>
  <c r="BK30" i="63"/>
  <c r="BL30" i="63" s="1"/>
  <c r="BH30" i="63"/>
  <c r="BI30" i="63" s="1"/>
  <c r="CK29" i="63"/>
  <c r="CJ29" i="63"/>
  <c r="CI29" i="63"/>
  <c r="CH29" i="63"/>
  <c r="CG29" i="63"/>
  <c r="CF29" i="63"/>
  <c r="CE29" i="63"/>
  <c r="CD29" i="63"/>
  <c r="BY29" i="63"/>
  <c r="BX29" i="63"/>
  <c r="BW29" i="63"/>
  <c r="BV29" i="63"/>
  <c r="BU29" i="63"/>
  <c r="BT29" i="63"/>
  <c r="BS29" i="63"/>
  <c r="BR29" i="63"/>
  <c r="BK29" i="63"/>
  <c r="BL29" i="63" s="1"/>
  <c r="BH29" i="63"/>
  <c r="BI29" i="63" s="1"/>
  <c r="CK28" i="63"/>
  <c r="CJ28" i="63"/>
  <c r="CI28" i="63"/>
  <c r="CH28" i="63"/>
  <c r="CG28" i="63"/>
  <c r="CF28" i="63"/>
  <c r="CE28" i="63"/>
  <c r="CD28" i="63"/>
  <c r="BY28" i="63"/>
  <c r="BX28" i="63"/>
  <c r="BW28" i="63"/>
  <c r="BV28" i="63"/>
  <c r="BU28" i="63"/>
  <c r="BT28" i="63"/>
  <c r="BS28" i="63"/>
  <c r="BR28" i="63"/>
  <c r="BK28" i="63"/>
  <c r="BL28" i="63" s="1"/>
  <c r="BH28" i="63"/>
  <c r="BI28" i="63" s="1"/>
  <c r="CK27" i="63"/>
  <c r="CJ27" i="63"/>
  <c r="CI27" i="63"/>
  <c r="CH27" i="63"/>
  <c r="CG27" i="63"/>
  <c r="CF27" i="63"/>
  <c r="CE27" i="63"/>
  <c r="CD27" i="63"/>
  <c r="BY27" i="63"/>
  <c r="BX27" i="63"/>
  <c r="BW27" i="63"/>
  <c r="BV27" i="63"/>
  <c r="BU27" i="63"/>
  <c r="BT27" i="63"/>
  <c r="BS27" i="63"/>
  <c r="BR27" i="63"/>
  <c r="BK27" i="63"/>
  <c r="BL27" i="63" s="1"/>
  <c r="BH27" i="63"/>
  <c r="BI27" i="63" s="1"/>
  <c r="CK26" i="63"/>
  <c r="CJ26" i="63"/>
  <c r="CI26" i="63"/>
  <c r="CH26" i="63"/>
  <c r="CG26" i="63"/>
  <c r="CF26" i="63"/>
  <c r="CE26" i="63"/>
  <c r="CD26" i="63"/>
  <c r="BY26" i="63"/>
  <c r="BX26" i="63"/>
  <c r="BW26" i="63"/>
  <c r="BV26" i="63"/>
  <c r="BU26" i="63"/>
  <c r="BT26" i="63"/>
  <c r="BS26" i="63"/>
  <c r="BR26" i="63"/>
  <c r="BK26" i="63"/>
  <c r="BL26" i="63" s="1"/>
  <c r="BH26" i="63"/>
  <c r="BI26" i="63" s="1"/>
  <c r="CK25" i="63"/>
  <c r="CJ25" i="63"/>
  <c r="CI25" i="63"/>
  <c r="CH25" i="63"/>
  <c r="CG25" i="63"/>
  <c r="CF25" i="63"/>
  <c r="CE25" i="63"/>
  <c r="CD25" i="63"/>
  <c r="BY25" i="63"/>
  <c r="BX25" i="63"/>
  <c r="BW25" i="63"/>
  <c r="BV25" i="63"/>
  <c r="BU25" i="63"/>
  <c r="BT25" i="63"/>
  <c r="BS25" i="63"/>
  <c r="BR25" i="63"/>
  <c r="BK25" i="63"/>
  <c r="BL25" i="63" s="1"/>
  <c r="BH25" i="63"/>
  <c r="BI25" i="63" s="1"/>
  <c r="CK24" i="63"/>
  <c r="CJ24" i="63"/>
  <c r="CI24" i="63"/>
  <c r="CH24" i="63"/>
  <c r="CG24" i="63"/>
  <c r="CF24" i="63"/>
  <c r="CE24" i="63"/>
  <c r="CD24" i="63"/>
  <c r="BY24" i="63"/>
  <c r="BX24" i="63"/>
  <c r="BW24" i="63"/>
  <c r="BV24" i="63"/>
  <c r="BU24" i="63"/>
  <c r="BT24" i="63"/>
  <c r="BS24" i="63"/>
  <c r="BR24" i="63"/>
  <c r="BK24" i="63"/>
  <c r="BL24" i="63" s="1"/>
  <c r="BH24" i="63"/>
  <c r="BI24" i="63" s="1"/>
  <c r="CK23" i="63"/>
  <c r="CI23" i="63"/>
  <c r="CH23" i="63"/>
  <c r="CG23" i="63"/>
  <c r="CF23" i="63"/>
  <c r="CE23" i="63"/>
  <c r="CL23" i="63" s="1"/>
  <c r="CD23" i="63"/>
  <c r="BY23" i="63"/>
  <c r="BW23" i="63"/>
  <c r="BV23" i="63"/>
  <c r="BU23" i="63"/>
  <c r="BT23" i="63"/>
  <c r="BS23" i="63"/>
  <c r="BR23" i="63"/>
  <c r="BH23" i="63"/>
  <c r="BI23" i="63" s="1"/>
  <c r="CJ23" i="63"/>
  <c r="CK22" i="63"/>
  <c r="CI22" i="63"/>
  <c r="CH22" i="63"/>
  <c r="CG22" i="63"/>
  <c r="CF22" i="63"/>
  <c r="CE22" i="63"/>
  <c r="CL22" i="63" s="1"/>
  <c r="CD22" i="63"/>
  <c r="BY22" i="63"/>
  <c r="BW22" i="63"/>
  <c r="BV22" i="63"/>
  <c r="BU22" i="63"/>
  <c r="BT22" i="63"/>
  <c r="BS22" i="63"/>
  <c r="BR22" i="63"/>
  <c r="BH22" i="63"/>
  <c r="BI22" i="63" s="1"/>
  <c r="CJ22" i="63"/>
  <c r="CK21" i="63"/>
  <c r="CJ21" i="63"/>
  <c r="CI21" i="63"/>
  <c r="CH21" i="63"/>
  <c r="CG21" i="63"/>
  <c r="CF21" i="63"/>
  <c r="CE21" i="63"/>
  <c r="CD21" i="63"/>
  <c r="BY21" i="63"/>
  <c r="BX21" i="63"/>
  <c r="BW21" i="63"/>
  <c r="BV21" i="63"/>
  <c r="BU21" i="63"/>
  <c r="BT21" i="63"/>
  <c r="BS21" i="63"/>
  <c r="BR21" i="63"/>
  <c r="BK21" i="63"/>
  <c r="BL21" i="63" s="1"/>
  <c r="BH21" i="63"/>
  <c r="BI21" i="63" s="1"/>
  <c r="CK20" i="63"/>
  <c r="CI20" i="63"/>
  <c r="CH20" i="63"/>
  <c r="CG20" i="63"/>
  <c r="CF20" i="63"/>
  <c r="CE20" i="63"/>
  <c r="CD20" i="63"/>
  <c r="BY20" i="63"/>
  <c r="BW20" i="63"/>
  <c r="BV20" i="63"/>
  <c r="BU20" i="63"/>
  <c r="BT20" i="63"/>
  <c r="BS20" i="63"/>
  <c r="BR20" i="63"/>
  <c r="BH20" i="63"/>
  <c r="BI20" i="63" s="1"/>
  <c r="CJ20" i="63"/>
  <c r="CK19" i="63"/>
  <c r="CJ19" i="63"/>
  <c r="CI19" i="63"/>
  <c r="CH19" i="63"/>
  <c r="CG19" i="63"/>
  <c r="CF19" i="63"/>
  <c r="CE19" i="63"/>
  <c r="CD19" i="63"/>
  <c r="BY19" i="63"/>
  <c r="BX19" i="63"/>
  <c r="BW19" i="63"/>
  <c r="BV19" i="63"/>
  <c r="BU19" i="63"/>
  <c r="BT19" i="63"/>
  <c r="BS19" i="63"/>
  <c r="BR19" i="63"/>
  <c r="BK19" i="63"/>
  <c r="BL19" i="63" s="1"/>
  <c r="BH19" i="63"/>
  <c r="BI19" i="63" s="1"/>
  <c r="CK18" i="63"/>
  <c r="CJ18" i="63"/>
  <c r="CI18" i="63"/>
  <c r="CH18" i="63"/>
  <c r="CG18" i="63"/>
  <c r="CF18" i="63"/>
  <c r="CE18" i="63"/>
  <c r="CD18" i="63"/>
  <c r="BY18" i="63"/>
  <c r="BX18" i="63"/>
  <c r="BW18" i="63"/>
  <c r="BV18" i="63"/>
  <c r="BU18" i="63"/>
  <c r="BT18" i="63"/>
  <c r="BS18" i="63"/>
  <c r="BR18" i="63"/>
  <c r="BK18" i="63"/>
  <c r="BL18" i="63" s="1"/>
  <c r="BH18" i="63"/>
  <c r="BI18" i="63" s="1"/>
  <c r="CK17" i="63"/>
  <c r="CJ17" i="63"/>
  <c r="CI17" i="63"/>
  <c r="CH17" i="63"/>
  <c r="CG17" i="63"/>
  <c r="CF17" i="63"/>
  <c r="CE17" i="63"/>
  <c r="CD17" i="63"/>
  <c r="BY17" i="63"/>
  <c r="BX17" i="63"/>
  <c r="BW17" i="63"/>
  <c r="BV17" i="63"/>
  <c r="BU17" i="63"/>
  <c r="BT17" i="63"/>
  <c r="BS17" i="63"/>
  <c r="BR17" i="63"/>
  <c r="BK17" i="63"/>
  <c r="BL17" i="63" s="1"/>
  <c r="BH17" i="63"/>
  <c r="BI17" i="63" s="1"/>
  <c r="AU16" i="63"/>
  <c r="BK16" i="63" s="1"/>
  <c r="AQ16" i="63"/>
  <c r="BH11" i="63"/>
  <c r="V11" i="63"/>
  <c r="BO13" i="63" s="1"/>
  <c r="BK10" i="63"/>
  <c r="BL10" i="63" s="1"/>
  <c r="BQ52" i="62"/>
  <c r="BN52" i="62" s="1"/>
  <c r="BQ51" i="62"/>
  <c r="BN51" i="62" s="1"/>
  <c r="BO51" i="62"/>
  <c r="BK51" i="62"/>
  <c r="BL51" i="62" s="1"/>
  <c r="BQ50" i="62"/>
  <c r="CK46" i="62"/>
  <c r="CJ46" i="62"/>
  <c r="CI46" i="62"/>
  <c r="CH46" i="62"/>
  <c r="CG46" i="62"/>
  <c r="CF46" i="62"/>
  <c r="CE46" i="62"/>
  <c r="CL46" i="62" s="1"/>
  <c r="CD46" i="62"/>
  <c r="BY46" i="62"/>
  <c r="BX46" i="62"/>
  <c r="BW46" i="62"/>
  <c r="BV46" i="62"/>
  <c r="BU46" i="62"/>
  <c r="BT46" i="62"/>
  <c r="BS46" i="62"/>
  <c r="BZ46" i="62" s="1"/>
  <c r="BR46" i="62"/>
  <c r="BK46" i="62"/>
  <c r="BL46" i="62" s="1"/>
  <c r="BH46" i="62"/>
  <c r="BI46" i="62" s="1"/>
  <c r="CK45" i="62"/>
  <c r="CJ45" i="62"/>
  <c r="CI45" i="62"/>
  <c r="CH45" i="62"/>
  <c r="CG45" i="62"/>
  <c r="CF45" i="62"/>
  <c r="CE45" i="62"/>
  <c r="CD45" i="62"/>
  <c r="BY45" i="62"/>
  <c r="BX45" i="62"/>
  <c r="BW45" i="62"/>
  <c r="BV45" i="62"/>
  <c r="BU45" i="62"/>
  <c r="BT45" i="62"/>
  <c r="BS45" i="62"/>
  <c r="BR45" i="62"/>
  <c r="BK45" i="62"/>
  <c r="BL45" i="62" s="1"/>
  <c r="BH45" i="62"/>
  <c r="BI45" i="62" s="1"/>
  <c r="CK44" i="62"/>
  <c r="CJ44" i="62"/>
  <c r="CI44" i="62"/>
  <c r="CH44" i="62"/>
  <c r="CG44" i="62"/>
  <c r="CF44" i="62"/>
  <c r="CE44" i="62"/>
  <c r="CD44" i="62"/>
  <c r="BY44" i="62"/>
  <c r="BX44" i="62"/>
  <c r="BW44" i="62"/>
  <c r="BV44" i="62"/>
  <c r="BU44" i="62"/>
  <c r="BT44" i="62"/>
  <c r="BS44" i="62"/>
  <c r="BR44" i="62"/>
  <c r="BK44" i="62"/>
  <c r="BL44" i="62" s="1"/>
  <c r="BH44" i="62"/>
  <c r="BI44" i="62" s="1"/>
  <c r="CK43" i="62"/>
  <c r="CJ43" i="62"/>
  <c r="CI43" i="62"/>
  <c r="CH43" i="62"/>
  <c r="CG43" i="62"/>
  <c r="CF43" i="62"/>
  <c r="CE43" i="62"/>
  <c r="CD43" i="62"/>
  <c r="BY43" i="62"/>
  <c r="BX43" i="62"/>
  <c r="BW43" i="62"/>
  <c r="BV43" i="62"/>
  <c r="BU43" i="62"/>
  <c r="BT43" i="62"/>
  <c r="BS43" i="62"/>
  <c r="BR43" i="62"/>
  <c r="BK43" i="62"/>
  <c r="BL43" i="62" s="1"/>
  <c r="BH43" i="62"/>
  <c r="BI43" i="62" s="1"/>
  <c r="CK42" i="62"/>
  <c r="CJ42" i="62"/>
  <c r="CI42" i="62"/>
  <c r="CH42" i="62"/>
  <c r="CG42" i="62"/>
  <c r="CF42" i="62"/>
  <c r="CE42" i="62"/>
  <c r="CL42" i="62" s="1"/>
  <c r="CD42" i="62"/>
  <c r="BY42" i="62"/>
  <c r="BX42" i="62"/>
  <c r="BW42" i="62"/>
  <c r="BV42" i="62"/>
  <c r="BU42" i="62"/>
  <c r="BT42" i="62"/>
  <c r="BS42" i="62"/>
  <c r="BZ42" i="62" s="1"/>
  <c r="BR42" i="62"/>
  <c r="BK42" i="62"/>
  <c r="BL42" i="62" s="1"/>
  <c r="BH42" i="62"/>
  <c r="BI42" i="62" s="1"/>
  <c r="CK41" i="62"/>
  <c r="CJ41" i="62"/>
  <c r="CI41" i="62"/>
  <c r="CH41" i="62"/>
  <c r="CG41" i="62"/>
  <c r="CF41" i="62"/>
  <c r="CE41" i="62"/>
  <c r="CD41" i="62"/>
  <c r="BY41" i="62"/>
  <c r="BX41" i="62"/>
  <c r="BW41" i="62"/>
  <c r="BV41" i="62"/>
  <c r="BU41" i="62"/>
  <c r="BT41" i="62"/>
  <c r="BS41" i="62"/>
  <c r="BR41" i="62"/>
  <c r="BK41" i="62"/>
  <c r="BL41" i="62" s="1"/>
  <c r="BH41" i="62"/>
  <c r="BI41" i="62" s="1"/>
  <c r="CK40" i="62"/>
  <c r="CJ40" i="62"/>
  <c r="CI40" i="62"/>
  <c r="CH40" i="62"/>
  <c r="CG40" i="62"/>
  <c r="CF40" i="62"/>
  <c r="CE40" i="62"/>
  <c r="CL40" i="62" s="1"/>
  <c r="CD40" i="62"/>
  <c r="BY40" i="62"/>
  <c r="BX40" i="62"/>
  <c r="BW40" i="62"/>
  <c r="BV40" i="62"/>
  <c r="BU40" i="62"/>
  <c r="BT40" i="62"/>
  <c r="BS40" i="62"/>
  <c r="BZ40" i="62" s="1"/>
  <c r="BR40" i="62"/>
  <c r="BK40" i="62"/>
  <c r="BL40" i="62" s="1"/>
  <c r="BH40" i="62"/>
  <c r="BI40" i="62" s="1"/>
  <c r="CK39" i="62"/>
  <c r="CJ39" i="62"/>
  <c r="CI39" i="62"/>
  <c r="CH39" i="62"/>
  <c r="CG39" i="62"/>
  <c r="CF39" i="62"/>
  <c r="CE39" i="62"/>
  <c r="CD39" i="62"/>
  <c r="BY39" i="62"/>
  <c r="BX39" i="62"/>
  <c r="BW39" i="62"/>
  <c r="BV39" i="62"/>
  <c r="BU39" i="62"/>
  <c r="BT39" i="62"/>
  <c r="BS39" i="62"/>
  <c r="BR39" i="62"/>
  <c r="BK39" i="62"/>
  <c r="BL39" i="62" s="1"/>
  <c r="BH39" i="62"/>
  <c r="BI39" i="62" s="1"/>
  <c r="CK38" i="62"/>
  <c r="CJ38" i="62"/>
  <c r="CI38" i="62"/>
  <c r="CH38" i="62"/>
  <c r="CG38" i="62"/>
  <c r="CF38" i="62"/>
  <c r="CE38" i="62"/>
  <c r="CD38" i="62"/>
  <c r="BY38" i="62"/>
  <c r="BX38" i="62"/>
  <c r="BW38" i="62"/>
  <c r="BV38" i="62"/>
  <c r="BU38" i="62"/>
  <c r="BT38" i="62"/>
  <c r="BS38" i="62"/>
  <c r="BR38" i="62"/>
  <c r="BK38" i="62"/>
  <c r="BL38" i="62" s="1"/>
  <c r="BH38" i="62"/>
  <c r="BI38" i="62" s="1"/>
  <c r="CK37" i="62"/>
  <c r="CJ37" i="62"/>
  <c r="CI37" i="62"/>
  <c r="CH37" i="62"/>
  <c r="CG37" i="62"/>
  <c r="CF37" i="62"/>
  <c r="CE37" i="62"/>
  <c r="CD37" i="62"/>
  <c r="BY37" i="62"/>
  <c r="BX37" i="62"/>
  <c r="BW37" i="62"/>
  <c r="BV37" i="62"/>
  <c r="BU37" i="62"/>
  <c r="BT37" i="62"/>
  <c r="BS37" i="62"/>
  <c r="BR37" i="62"/>
  <c r="BK37" i="62"/>
  <c r="BL37" i="62" s="1"/>
  <c r="BH37" i="62"/>
  <c r="BI37" i="62" s="1"/>
  <c r="CK36" i="62"/>
  <c r="CJ36" i="62"/>
  <c r="CI36" i="62"/>
  <c r="CH36" i="62"/>
  <c r="CG36" i="62"/>
  <c r="CF36" i="62"/>
  <c r="CE36" i="62"/>
  <c r="CL36" i="62" s="1"/>
  <c r="CD36" i="62"/>
  <c r="BY36" i="62"/>
  <c r="BX36" i="62"/>
  <c r="BW36" i="62"/>
  <c r="BV36" i="62"/>
  <c r="BU36" i="62"/>
  <c r="BT36" i="62"/>
  <c r="BS36" i="62"/>
  <c r="BZ36" i="62" s="1"/>
  <c r="BR36" i="62"/>
  <c r="BK36" i="62"/>
  <c r="BL36" i="62" s="1"/>
  <c r="BH36" i="62"/>
  <c r="BI36" i="62" s="1"/>
  <c r="CK35" i="62"/>
  <c r="CJ35" i="62"/>
  <c r="CI35" i="62"/>
  <c r="CH35" i="62"/>
  <c r="CG35" i="62"/>
  <c r="CF35" i="62"/>
  <c r="CE35" i="62"/>
  <c r="CD35" i="62"/>
  <c r="BY35" i="62"/>
  <c r="BX35" i="62"/>
  <c r="BW35" i="62"/>
  <c r="BV35" i="62"/>
  <c r="BU35" i="62"/>
  <c r="BT35" i="62"/>
  <c r="BS35" i="62"/>
  <c r="BR35" i="62"/>
  <c r="BK35" i="62"/>
  <c r="BL35" i="62" s="1"/>
  <c r="BH35" i="62"/>
  <c r="BI35" i="62" s="1"/>
  <c r="CK34" i="62"/>
  <c r="CJ34" i="62"/>
  <c r="CI34" i="62"/>
  <c r="CH34" i="62"/>
  <c r="CG34" i="62"/>
  <c r="CF34" i="62"/>
  <c r="CE34" i="62"/>
  <c r="CD34" i="62"/>
  <c r="BY34" i="62"/>
  <c r="BX34" i="62"/>
  <c r="BW34" i="62"/>
  <c r="BV34" i="62"/>
  <c r="BU34" i="62"/>
  <c r="BT34" i="62"/>
  <c r="BS34" i="62"/>
  <c r="BR34" i="62"/>
  <c r="BK34" i="62"/>
  <c r="BL34" i="62" s="1"/>
  <c r="BH34" i="62"/>
  <c r="BI34" i="62" s="1"/>
  <c r="CK33" i="62"/>
  <c r="CJ33" i="62"/>
  <c r="CI33" i="62"/>
  <c r="CH33" i="62"/>
  <c r="CG33" i="62"/>
  <c r="CF33" i="62"/>
  <c r="CE33" i="62"/>
  <c r="CD33" i="62"/>
  <c r="BY33" i="62"/>
  <c r="BX33" i="62"/>
  <c r="BW33" i="62"/>
  <c r="BV33" i="62"/>
  <c r="BU33" i="62"/>
  <c r="BT33" i="62"/>
  <c r="BS33" i="62"/>
  <c r="BR33" i="62"/>
  <c r="BK33" i="62"/>
  <c r="BL33" i="62" s="1"/>
  <c r="BH33" i="62"/>
  <c r="BI33" i="62" s="1"/>
  <c r="CK32" i="62"/>
  <c r="CJ32" i="62"/>
  <c r="CI32" i="62"/>
  <c r="CH32" i="62"/>
  <c r="CG32" i="62"/>
  <c r="CF32" i="62"/>
  <c r="CE32" i="62"/>
  <c r="CL32" i="62" s="1"/>
  <c r="CD32" i="62"/>
  <c r="BY32" i="62"/>
  <c r="BX32" i="62"/>
  <c r="BW32" i="62"/>
  <c r="BV32" i="62"/>
  <c r="BU32" i="62"/>
  <c r="BT32" i="62"/>
  <c r="BS32" i="62"/>
  <c r="BZ32" i="62" s="1"/>
  <c r="BR32" i="62"/>
  <c r="BK32" i="62"/>
  <c r="BL32" i="62" s="1"/>
  <c r="BH32" i="62"/>
  <c r="BI32" i="62" s="1"/>
  <c r="CK31" i="62"/>
  <c r="CJ31" i="62"/>
  <c r="CI31" i="62"/>
  <c r="CH31" i="62"/>
  <c r="CG31" i="62"/>
  <c r="CF31" i="62"/>
  <c r="CE31" i="62"/>
  <c r="CD31" i="62"/>
  <c r="BY31" i="62"/>
  <c r="BX31" i="62"/>
  <c r="BW31" i="62"/>
  <c r="BV31" i="62"/>
  <c r="BU31" i="62"/>
  <c r="BT31" i="62"/>
  <c r="BS31" i="62"/>
  <c r="BR31" i="62"/>
  <c r="BK31" i="62"/>
  <c r="BL31" i="62" s="1"/>
  <c r="BH31" i="62"/>
  <c r="BI31" i="62" s="1"/>
  <c r="CK30" i="62"/>
  <c r="CJ30" i="62"/>
  <c r="CI30" i="62"/>
  <c r="CH30" i="62"/>
  <c r="CG30" i="62"/>
  <c r="CF30" i="62"/>
  <c r="CE30" i="62"/>
  <c r="CD30" i="62"/>
  <c r="BY30" i="62"/>
  <c r="BX30" i="62"/>
  <c r="BW30" i="62"/>
  <c r="BV30" i="62"/>
  <c r="BU30" i="62"/>
  <c r="BT30" i="62"/>
  <c r="BS30" i="62"/>
  <c r="BR30" i="62"/>
  <c r="BK30" i="62"/>
  <c r="BL30" i="62" s="1"/>
  <c r="BH30" i="62"/>
  <c r="BI30" i="62" s="1"/>
  <c r="CK29" i="62"/>
  <c r="CJ29" i="62"/>
  <c r="CI29" i="62"/>
  <c r="CH29" i="62"/>
  <c r="CG29" i="62"/>
  <c r="CF29" i="62"/>
  <c r="CE29" i="62"/>
  <c r="CD29" i="62"/>
  <c r="BY29" i="62"/>
  <c r="BX29" i="62"/>
  <c r="BW29" i="62"/>
  <c r="BV29" i="62"/>
  <c r="BU29" i="62"/>
  <c r="BT29" i="62"/>
  <c r="BS29" i="62"/>
  <c r="BR29" i="62"/>
  <c r="BK29" i="62"/>
  <c r="BL29" i="62" s="1"/>
  <c r="BH29" i="62"/>
  <c r="BI29" i="62" s="1"/>
  <c r="CK28" i="62"/>
  <c r="CJ28" i="62"/>
  <c r="CI28" i="62"/>
  <c r="CH28" i="62"/>
  <c r="CG28" i="62"/>
  <c r="CF28" i="62"/>
  <c r="CE28" i="62"/>
  <c r="CL28" i="62" s="1"/>
  <c r="CD28" i="62"/>
  <c r="BY28" i="62"/>
  <c r="BX28" i="62"/>
  <c r="BW28" i="62"/>
  <c r="BV28" i="62"/>
  <c r="BU28" i="62"/>
  <c r="BT28" i="62"/>
  <c r="BS28" i="62"/>
  <c r="BZ28" i="62" s="1"/>
  <c r="BR28" i="62"/>
  <c r="BK28" i="62"/>
  <c r="BL28" i="62" s="1"/>
  <c r="BH28" i="62"/>
  <c r="BI28" i="62" s="1"/>
  <c r="CK27" i="62"/>
  <c r="CJ27" i="62"/>
  <c r="CI27" i="62"/>
  <c r="CH27" i="62"/>
  <c r="CG27" i="62"/>
  <c r="CF27" i="62"/>
  <c r="CE27" i="62"/>
  <c r="CD27" i="62"/>
  <c r="BY27" i="62"/>
  <c r="BX27" i="62"/>
  <c r="BW27" i="62"/>
  <c r="BV27" i="62"/>
  <c r="BU27" i="62"/>
  <c r="BT27" i="62"/>
  <c r="BS27" i="62"/>
  <c r="BR27" i="62"/>
  <c r="BK27" i="62"/>
  <c r="BL27" i="62" s="1"/>
  <c r="BH27" i="62"/>
  <c r="BI27" i="62" s="1"/>
  <c r="CK26" i="62"/>
  <c r="CJ26" i="62"/>
  <c r="CI26" i="62"/>
  <c r="CH26" i="62"/>
  <c r="CG26" i="62"/>
  <c r="CF26" i="62"/>
  <c r="CE26" i="62"/>
  <c r="CD26" i="62"/>
  <c r="BY26" i="62"/>
  <c r="BX26" i="62"/>
  <c r="BW26" i="62"/>
  <c r="BV26" i="62"/>
  <c r="BU26" i="62"/>
  <c r="BT26" i="62"/>
  <c r="BS26" i="62"/>
  <c r="BR26" i="62"/>
  <c r="BK26" i="62"/>
  <c r="BL26" i="62" s="1"/>
  <c r="BH26" i="62"/>
  <c r="BI26" i="62" s="1"/>
  <c r="CK25" i="62"/>
  <c r="CJ25" i="62"/>
  <c r="CI25" i="62"/>
  <c r="CH25" i="62"/>
  <c r="CG25" i="62"/>
  <c r="CF25" i="62"/>
  <c r="CE25" i="62"/>
  <c r="CD25" i="62"/>
  <c r="BY25" i="62"/>
  <c r="BX25" i="62"/>
  <c r="BW25" i="62"/>
  <c r="BV25" i="62"/>
  <c r="BU25" i="62"/>
  <c r="BT25" i="62"/>
  <c r="BS25" i="62"/>
  <c r="BR25" i="62"/>
  <c r="BK25" i="62"/>
  <c r="BL25" i="62" s="1"/>
  <c r="BH25" i="62"/>
  <c r="BI25" i="62" s="1"/>
  <c r="CK24" i="62"/>
  <c r="CJ24" i="62"/>
  <c r="CI24" i="62"/>
  <c r="CH24" i="62"/>
  <c r="CG24" i="62"/>
  <c r="CF24" i="62"/>
  <c r="CE24" i="62"/>
  <c r="CL24" i="62" s="1"/>
  <c r="CD24" i="62"/>
  <c r="BY24" i="62"/>
  <c r="BX24" i="62"/>
  <c r="BW24" i="62"/>
  <c r="BV24" i="62"/>
  <c r="BU24" i="62"/>
  <c r="BT24" i="62"/>
  <c r="BS24" i="62"/>
  <c r="BZ24" i="62" s="1"/>
  <c r="BR24" i="62"/>
  <c r="BK24" i="62"/>
  <c r="BL24" i="62" s="1"/>
  <c r="BH24" i="62"/>
  <c r="BI24" i="62" s="1"/>
  <c r="CK23" i="62"/>
  <c r="CJ23" i="62"/>
  <c r="CI23" i="62"/>
  <c r="CH23" i="62"/>
  <c r="CG23" i="62"/>
  <c r="CF23" i="62"/>
  <c r="CE23" i="62"/>
  <c r="CD23" i="62"/>
  <c r="BY23" i="62"/>
  <c r="BX23" i="62"/>
  <c r="BW23" i="62"/>
  <c r="BV23" i="62"/>
  <c r="BU23" i="62"/>
  <c r="BT23" i="62"/>
  <c r="BS23" i="62"/>
  <c r="BR23" i="62"/>
  <c r="BK23" i="62"/>
  <c r="BL23" i="62" s="1"/>
  <c r="BH23" i="62"/>
  <c r="BI23" i="62" s="1"/>
  <c r="CK22" i="62"/>
  <c r="CJ22" i="62"/>
  <c r="CI22" i="62"/>
  <c r="CH22" i="62"/>
  <c r="CG22" i="62"/>
  <c r="CF22" i="62"/>
  <c r="CE22" i="62"/>
  <c r="CD22" i="62"/>
  <c r="BY22" i="62"/>
  <c r="BX22" i="62"/>
  <c r="BW22" i="62"/>
  <c r="BV22" i="62"/>
  <c r="BU22" i="62"/>
  <c r="BT22" i="62"/>
  <c r="BS22" i="62"/>
  <c r="BR22" i="62"/>
  <c r="BK22" i="62"/>
  <c r="BL22" i="62" s="1"/>
  <c r="BH22" i="62"/>
  <c r="BI22" i="62" s="1"/>
  <c r="CK21" i="62"/>
  <c r="CJ21" i="62"/>
  <c r="CI21" i="62"/>
  <c r="CH21" i="62"/>
  <c r="CG21" i="62"/>
  <c r="CF21" i="62"/>
  <c r="CE21" i="62"/>
  <c r="CD21" i="62"/>
  <c r="BY21" i="62"/>
  <c r="BX21" i="62"/>
  <c r="BW21" i="62"/>
  <c r="BV21" i="62"/>
  <c r="BU21" i="62"/>
  <c r="BT21" i="62"/>
  <c r="BS21" i="62"/>
  <c r="BR21" i="62"/>
  <c r="BK21" i="62"/>
  <c r="BL21" i="62" s="1"/>
  <c r="BH21" i="62"/>
  <c r="BI21" i="62" s="1"/>
  <c r="CK20" i="62"/>
  <c r="CJ20" i="62"/>
  <c r="CI20" i="62"/>
  <c r="CH20" i="62"/>
  <c r="CG20" i="62"/>
  <c r="CF20" i="62"/>
  <c r="CE20" i="62"/>
  <c r="CL20" i="62" s="1"/>
  <c r="CD20" i="62"/>
  <c r="BY20" i="62"/>
  <c r="BX20" i="62"/>
  <c r="BW20" i="62"/>
  <c r="BV20" i="62"/>
  <c r="BU20" i="62"/>
  <c r="BT20" i="62"/>
  <c r="BS20" i="62"/>
  <c r="BZ20" i="62" s="1"/>
  <c r="BR20" i="62"/>
  <c r="BK20" i="62"/>
  <c r="BL20" i="62" s="1"/>
  <c r="BH20" i="62"/>
  <c r="BI20" i="62" s="1"/>
  <c r="CK19" i="62"/>
  <c r="CJ19" i="62"/>
  <c r="CI19" i="62"/>
  <c r="CH19" i="62"/>
  <c r="CG19" i="62"/>
  <c r="CF19" i="62"/>
  <c r="CE19" i="62"/>
  <c r="CD19" i="62"/>
  <c r="BY19" i="62"/>
  <c r="BX19" i="62"/>
  <c r="BW19" i="62"/>
  <c r="BV19" i="62"/>
  <c r="BU19" i="62"/>
  <c r="BT19" i="62"/>
  <c r="BS19" i="62"/>
  <c r="BR19" i="62"/>
  <c r="BK19" i="62"/>
  <c r="BL19" i="62" s="1"/>
  <c r="BH19" i="62"/>
  <c r="BI19" i="62" s="1"/>
  <c r="CK18" i="62"/>
  <c r="CJ18" i="62"/>
  <c r="CI18" i="62"/>
  <c r="CH18" i="62"/>
  <c r="CG18" i="62"/>
  <c r="CF18" i="62"/>
  <c r="CE18" i="62"/>
  <c r="CD18" i="62"/>
  <c r="BY18" i="62"/>
  <c r="BX18" i="62"/>
  <c r="BW18" i="62"/>
  <c r="BV18" i="62"/>
  <c r="BU18" i="62"/>
  <c r="BT18" i="62"/>
  <c r="BS18" i="62"/>
  <c r="BR18" i="62"/>
  <c r="BK18" i="62"/>
  <c r="BL18" i="62" s="1"/>
  <c r="BH18" i="62"/>
  <c r="BI18" i="62" s="1"/>
  <c r="CK17" i="62"/>
  <c r="CJ17" i="62"/>
  <c r="CI17" i="62"/>
  <c r="CH17" i="62"/>
  <c r="CG17" i="62"/>
  <c r="CF17" i="62"/>
  <c r="CE17" i="62"/>
  <c r="CD17" i="62"/>
  <c r="BY17" i="62"/>
  <c r="BX17" i="62"/>
  <c r="BW17" i="62"/>
  <c r="BV17" i="62"/>
  <c r="BU17" i="62"/>
  <c r="BT17" i="62"/>
  <c r="BS17" i="62"/>
  <c r="BR17" i="62"/>
  <c r="BK17" i="62"/>
  <c r="BL17" i="62" s="1"/>
  <c r="BH17" i="62"/>
  <c r="BI17" i="62" s="1"/>
  <c r="AU16" i="62"/>
  <c r="BK16" i="62" s="1"/>
  <c r="AQ16" i="62"/>
  <c r="BH11" i="62"/>
  <c r="V11" i="62" s="1"/>
  <c r="BO13" i="62" s="1"/>
  <c r="BK10" i="62"/>
  <c r="BL10" i="62" s="1"/>
  <c r="BO52" i="62" l="1"/>
  <c r="BZ20" i="63"/>
  <c r="BZ21" i="63"/>
  <c r="CL21" i="63"/>
  <c r="BZ27" i="63"/>
  <c r="CL27" i="63"/>
  <c r="BZ31" i="63"/>
  <c r="CL31" i="63"/>
  <c r="CM31" i="63" s="1"/>
  <c r="CN31" i="63" s="1"/>
  <c r="BZ35" i="63"/>
  <c r="CL35" i="63"/>
  <c r="BZ39" i="63"/>
  <c r="CL39" i="63"/>
  <c r="BZ43" i="63"/>
  <c r="CL43" i="63"/>
  <c r="BZ17" i="62"/>
  <c r="CL21" i="62"/>
  <c r="CM21" i="62" s="1"/>
  <c r="CN21" i="62" s="1"/>
  <c r="CL25" i="62"/>
  <c r="BZ29" i="62"/>
  <c r="BZ33" i="62"/>
  <c r="CL37" i="62"/>
  <c r="BZ41" i="62"/>
  <c r="BZ45" i="62"/>
  <c r="CL17" i="62"/>
  <c r="BZ21" i="62"/>
  <c r="CA21" i="62" s="1"/>
  <c r="CB21" i="62" s="1"/>
  <c r="BZ25" i="62"/>
  <c r="CL29" i="62"/>
  <c r="CL33" i="62"/>
  <c r="BZ37" i="62"/>
  <c r="CL41" i="62"/>
  <c r="CL45" i="62"/>
  <c r="BO53" i="62"/>
  <c r="BZ17" i="63"/>
  <c r="CA17" i="63" s="1"/>
  <c r="CB17" i="63" s="1"/>
  <c r="CL17" i="63"/>
  <c r="BZ22" i="63"/>
  <c r="BZ23" i="63"/>
  <c r="BZ24" i="63"/>
  <c r="CL24" i="63"/>
  <c r="BZ28" i="63"/>
  <c r="CL28" i="63"/>
  <c r="BZ32" i="63"/>
  <c r="CA32" i="63" s="1"/>
  <c r="CB32" i="63" s="1"/>
  <c r="CL32" i="63"/>
  <c r="BZ36" i="63"/>
  <c r="CL36" i="63"/>
  <c r="BZ40" i="63"/>
  <c r="CL40" i="63"/>
  <c r="BZ44" i="63"/>
  <c r="CL44" i="63"/>
  <c r="BN52" i="63"/>
  <c r="CL18" i="62"/>
  <c r="BZ22" i="62"/>
  <c r="CL30" i="62"/>
  <c r="BZ34" i="62"/>
  <c r="CL38" i="62"/>
  <c r="BZ18" i="62"/>
  <c r="CL22" i="62"/>
  <c r="BZ26" i="62"/>
  <c r="CA26" i="62" s="1"/>
  <c r="CB26" i="62" s="1"/>
  <c r="CL26" i="62"/>
  <c r="BZ30" i="62"/>
  <c r="CL34" i="62"/>
  <c r="BZ38" i="62"/>
  <c r="BZ18" i="63"/>
  <c r="CL18" i="63"/>
  <c r="BZ25" i="63"/>
  <c r="CL25" i="63"/>
  <c r="CM25" i="63" s="1"/>
  <c r="CN25" i="63" s="1"/>
  <c r="BZ29" i="63"/>
  <c r="CL29" i="63"/>
  <c r="BZ33" i="63"/>
  <c r="CL33" i="63"/>
  <c r="BZ37" i="63"/>
  <c r="CL37" i="63"/>
  <c r="BZ41" i="63"/>
  <c r="CL41" i="63"/>
  <c r="CM41" i="63" s="1"/>
  <c r="CN41" i="63" s="1"/>
  <c r="BZ45" i="63"/>
  <c r="CL45" i="63"/>
  <c r="CL19" i="62"/>
  <c r="BZ23" i="62"/>
  <c r="BZ27" i="62"/>
  <c r="BZ31" i="62"/>
  <c r="BZ35" i="62"/>
  <c r="BZ39" i="62"/>
  <c r="CA39" i="62" s="1"/>
  <c r="CB39" i="62" s="1"/>
  <c r="CL43" i="62"/>
  <c r="BZ19" i="62"/>
  <c r="CL23" i="62"/>
  <c r="CL27" i="62"/>
  <c r="CL31" i="62"/>
  <c r="CL35" i="62"/>
  <c r="CL39" i="62"/>
  <c r="BZ43" i="62"/>
  <c r="CA43" i="62" s="1"/>
  <c r="CB43" i="62" s="1"/>
  <c r="BZ19" i="63"/>
  <c r="CL19" i="63"/>
  <c r="BZ26" i="63"/>
  <c r="CL26" i="63"/>
  <c r="BZ30" i="63"/>
  <c r="CL30" i="63"/>
  <c r="BZ34" i="63"/>
  <c r="CL34" i="63"/>
  <c r="CM34" i="63" s="1"/>
  <c r="CN34" i="63" s="1"/>
  <c r="BZ38" i="63"/>
  <c r="CL38" i="63"/>
  <c r="BZ42" i="63"/>
  <c r="CL42" i="63"/>
  <c r="BZ46" i="63"/>
  <c r="CL46" i="63"/>
  <c r="BZ44" i="62"/>
  <c r="CL44" i="62"/>
  <c r="CM44" i="62" s="1"/>
  <c r="CN44" i="62" s="1"/>
  <c r="CL20" i="63"/>
  <c r="CM17" i="63"/>
  <c r="CN17" i="63" s="1"/>
  <c r="CA18" i="63"/>
  <c r="CB18" i="63" s="1"/>
  <c r="CM18" i="63"/>
  <c r="CN18" i="63" s="1"/>
  <c r="CA19" i="63"/>
  <c r="CB19" i="63" s="1"/>
  <c r="CM19" i="63"/>
  <c r="CN19" i="63" s="1"/>
  <c r="CA21" i="63"/>
  <c r="CB21" i="63" s="1"/>
  <c r="CM21" i="63"/>
  <c r="CN21" i="63" s="1"/>
  <c r="CA24" i="63"/>
  <c r="CB24" i="63" s="1"/>
  <c r="CM24" i="63"/>
  <c r="CN24" i="63" s="1"/>
  <c r="CA25" i="63"/>
  <c r="CB25" i="63" s="1"/>
  <c r="CA26" i="63"/>
  <c r="CB26" i="63" s="1"/>
  <c r="CM26" i="63"/>
  <c r="CN26" i="63" s="1"/>
  <c r="CA27" i="63"/>
  <c r="CB27" i="63" s="1"/>
  <c r="CM27" i="63"/>
  <c r="CN27" i="63" s="1"/>
  <c r="CA28" i="63"/>
  <c r="CB28" i="63" s="1"/>
  <c r="CM28" i="63"/>
  <c r="CN28" i="63" s="1"/>
  <c r="CA29" i="63"/>
  <c r="CB29" i="63" s="1"/>
  <c r="CM29" i="63"/>
  <c r="CN29" i="63" s="1"/>
  <c r="CA30" i="63"/>
  <c r="CB30" i="63" s="1"/>
  <c r="CM30" i="63"/>
  <c r="CN30" i="63" s="1"/>
  <c r="CA31" i="63"/>
  <c r="CB31" i="63" s="1"/>
  <c r="CM32" i="63"/>
  <c r="CN32" i="63" s="1"/>
  <c r="CA33" i="63"/>
  <c r="CB33" i="63" s="1"/>
  <c r="CM33" i="63"/>
  <c r="CN33" i="63" s="1"/>
  <c r="CA34" i="63"/>
  <c r="CB34" i="63" s="1"/>
  <c r="CA35" i="63"/>
  <c r="CB35" i="63" s="1"/>
  <c r="CM35" i="63"/>
  <c r="CN35" i="63" s="1"/>
  <c r="CA36" i="63"/>
  <c r="CB36" i="63" s="1"/>
  <c r="CM36" i="63"/>
  <c r="CN36" i="63" s="1"/>
  <c r="CA37" i="63"/>
  <c r="CB37" i="63" s="1"/>
  <c r="CM37" i="63"/>
  <c r="CN37" i="63" s="1"/>
  <c r="CA38" i="63"/>
  <c r="CB38" i="63" s="1"/>
  <c r="CM38" i="63"/>
  <c r="CN38" i="63" s="1"/>
  <c r="CA39" i="63"/>
  <c r="CB39" i="63" s="1"/>
  <c r="CM39" i="63"/>
  <c r="CN39" i="63" s="1"/>
  <c r="CA40" i="63"/>
  <c r="CB40" i="63" s="1"/>
  <c r="CM40" i="63"/>
  <c r="CN40" i="63" s="1"/>
  <c r="CA41" i="63"/>
  <c r="CB41" i="63" s="1"/>
  <c r="CA42" i="63"/>
  <c r="CB42" i="63" s="1"/>
  <c r="CM42" i="63"/>
  <c r="CN42" i="63" s="1"/>
  <c r="CA43" i="63"/>
  <c r="CB43" i="63" s="1"/>
  <c r="CM43" i="63"/>
  <c r="CN43" i="63" s="1"/>
  <c r="CA44" i="63"/>
  <c r="CB44" i="63" s="1"/>
  <c r="CM44" i="63"/>
  <c r="CN44" i="63" s="1"/>
  <c r="CA45" i="63"/>
  <c r="CB45" i="63" s="1"/>
  <c r="CM45" i="63"/>
  <c r="CN45" i="63" s="1"/>
  <c r="CA46" i="63"/>
  <c r="CB46" i="63" s="1"/>
  <c r="CM46" i="63"/>
  <c r="CN46" i="63" s="1"/>
  <c r="BO17" i="63"/>
  <c r="BO18" i="63"/>
  <c r="BO19" i="63"/>
  <c r="CM20" i="63"/>
  <c r="CN20" i="63" s="1"/>
  <c r="BO21" i="63"/>
  <c r="CM22" i="63"/>
  <c r="CN22" i="63" s="1"/>
  <c r="CM23" i="63"/>
  <c r="CN23" i="63" s="1"/>
  <c r="BO24" i="63"/>
  <c r="BO25" i="63"/>
  <c r="BO26" i="63"/>
  <c r="BN13" i="63"/>
  <c r="BN17" i="63" s="1"/>
  <c r="BK20" i="63"/>
  <c r="BL20" i="63" s="1"/>
  <c r="BX20" i="63"/>
  <c r="CA20" i="63" s="1"/>
  <c r="CB20" i="63" s="1"/>
  <c r="BK22" i="63"/>
  <c r="BL22" i="63" s="1"/>
  <c r="BX22" i="63"/>
  <c r="CA22" i="63" s="1"/>
  <c r="CB22" i="63" s="1"/>
  <c r="BK23" i="63"/>
  <c r="BL23" i="63" s="1"/>
  <c r="BX23" i="63"/>
  <c r="CA23" i="63" s="1"/>
  <c r="CB23" i="63" s="1"/>
  <c r="BO27" i="63"/>
  <c r="BN27" i="63"/>
  <c r="BP27" i="63" s="1"/>
  <c r="BO28" i="63"/>
  <c r="BN28" i="63"/>
  <c r="BP28" i="63" s="1"/>
  <c r="BO29" i="63"/>
  <c r="BN29" i="63"/>
  <c r="BP29" i="63" s="1"/>
  <c r="BO30" i="63"/>
  <c r="BN30" i="63"/>
  <c r="BP30" i="63" s="1"/>
  <c r="BO31" i="63"/>
  <c r="BN31" i="63"/>
  <c r="BP31" i="63" s="1"/>
  <c r="BO32" i="63"/>
  <c r="BN32" i="63"/>
  <c r="BP32" i="63" s="1"/>
  <c r="BO33" i="63"/>
  <c r="BN33" i="63"/>
  <c r="BP33" i="63" s="1"/>
  <c r="BO34" i="63"/>
  <c r="BN34" i="63"/>
  <c r="BP34" i="63" s="1"/>
  <c r="BO35" i="63"/>
  <c r="BN35" i="63"/>
  <c r="BP35" i="63" s="1"/>
  <c r="BO36" i="63"/>
  <c r="BN36" i="63"/>
  <c r="BP36" i="63" s="1"/>
  <c r="BO37" i="63"/>
  <c r="BN37" i="63"/>
  <c r="BP37" i="63" s="1"/>
  <c r="BO38" i="63"/>
  <c r="BN38" i="63"/>
  <c r="BP38" i="63" s="1"/>
  <c r="BO39" i="63"/>
  <c r="BN39" i="63"/>
  <c r="BP39" i="63" s="1"/>
  <c r="BO40" i="63"/>
  <c r="BN40" i="63"/>
  <c r="BP40" i="63" s="1"/>
  <c r="BO41" i="63"/>
  <c r="BN41" i="63"/>
  <c r="BP41" i="63" s="1"/>
  <c r="BO42" i="63"/>
  <c r="BN42" i="63"/>
  <c r="BP42" i="63" s="1"/>
  <c r="BO43" i="63"/>
  <c r="BN43" i="63"/>
  <c r="BP43" i="63" s="1"/>
  <c r="BO44" i="63"/>
  <c r="BN44" i="63"/>
  <c r="BP44" i="63" s="1"/>
  <c r="BO45" i="63"/>
  <c r="BN45" i="63"/>
  <c r="BP45" i="63" s="1"/>
  <c r="BO46" i="63"/>
  <c r="BN46" i="63"/>
  <c r="BP46" i="63" s="1"/>
  <c r="AZ51" i="63"/>
  <c r="AK51" i="63"/>
  <c r="BN53" i="63"/>
  <c r="CA32" i="62"/>
  <c r="CB32" i="62" s="1"/>
  <c r="CM32" i="62"/>
  <c r="CN32" i="62" s="1"/>
  <c r="CA33" i="62"/>
  <c r="CB33" i="62" s="1"/>
  <c r="CM33" i="62"/>
  <c r="CN33" i="62" s="1"/>
  <c r="CA34" i="62"/>
  <c r="CB34" i="62" s="1"/>
  <c r="CM34" i="62"/>
  <c r="CN34" i="62" s="1"/>
  <c r="CA35" i="62"/>
  <c r="CB35" i="62" s="1"/>
  <c r="CM35" i="62"/>
  <c r="CN35" i="62" s="1"/>
  <c r="CA36" i="62"/>
  <c r="CB36" i="62" s="1"/>
  <c r="CM36" i="62"/>
  <c r="CN36" i="62" s="1"/>
  <c r="CA37" i="62"/>
  <c r="CB37" i="62" s="1"/>
  <c r="CM37" i="62"/>
  <c r="CN37" i="62" s="1"/>
  <c r="CA38" i="62"/>
  <c r="CB38" i="62" s="1"/>
  <c r="CM38" i="62"/>
  <c r="CN38" i="62" s="1"/>
  <c r="CM39" i="62"/>
  <c r="CN39" i="62" s="1"/>
  <c r="CA40" i="62"/>
  <c r="CB40" i="62" s="1"/>
  <c r="CM40" i="62"/>
  <c r="CN40" i="62" s="1"/>
  <c r="CA41" i="62"/>
  <c r="CB41" i="62" s="1"/>
  <c r="CM41" i="62"/>
  <c r="CN41" i="62" s="1"/>
  <c r="CA42" i="62"/>
  <c r="CB42" i="62" s="1"/>
  <c r="CM42" i="62"/>
  <c r="CN42" i="62" s="1"/>
  <c r="CM43" i="62"/>
  <c r="CN43" i="62" s="1"/>
  <c r="CA44" i="62"/>
  <c r="CB44" i="62" s="1"/>
  <c r="CA45" i="62"/>
  <c r="CB45" i="62" s="1"/>
  <c r="CM45" i="62"/>
  <c r="CN45" i="62" s="1"/>
  <c r="CA46" i="62"/>
  <c r="CB46" i="62" s="1"/>
  <c r="CM46" i="62"/>
  <c r="CN46" i="62" s="1"/>
  <c r="CM26" i="62"/>
  <c r="CN26" i="62" s="1"/>
  <c r="CA27" i="62"/>
  <c r="CB27" i="62" s="1"/>
  <c r="CM27" i="62"/>
  <c r="CN27" i="62" s="1"/>
  <c r="CA28" i="62"/>
  <c r="CB28" i="62" s="1"/>
  <c r="CM28" i="62"/>
  <c r="CN28" i="62" s="1"/>
  <c r="CA29" i="62"/>
  <c r="CB29" i="62" s="1"/>
  <c r="CM29" i="62"/>
  <c r="CN29" i="62" s="1"/>
  <c r="CA30" i="62"/>
  <c r="CB30" i="62" s="1"/>
  <c r="CM30" i="62"/>
  <c r="CN30" i="62" s="1"/>
  <c r="CA31" i="62"/>
  <c r="CB31" i="62" s="1"/>
  <c r="CM31" i="62"/>
  <c r="CN31" i="62" s="1"/>
  <c r="CA25" i="62"/>
  <c r="CB25" i="62" s="1"/>
  <c r="CM25" i="62"/>
  <c r="CN25" i="62" s="1"/>
  <c r="CA24" i="62"/>
  <c r="CB24" i="62" s="1"/>
  <c r="CM24" i="62"/>
  <c r="CN24" i="62" s="1"/>
  <c r="CA19" i="62"/>
  <c r="CB19" i="62" s="1"/>
  <c r="CM19" i="62"/>
  <c r="CN19" i="62" s="1"/>
  <c r="CA20" i="62"/>
  <c r="CB20" i="62" s="1"/>
  <c r="CM20" i="62"/>
  <c r="CN20" i="62" s="1"/>
  <c r="CA22" i="62"/>
  <c r="CB22" i="62" s="1"/>
  <c r="CM22" i="62"/>
  <c r="CN22" i="62" s="1"/>
  <c r="CA23" i="62"/>
  <c r="CB23" i="62" s="1"/>
  <c r="CM23" i="62"/>
  <c r="CN23" i="62" s="1"/>
  <c r="CA18" i="62"/>
  <c r="CB18" i="62" s="1"/>
  <c r="CM18" i="62"/>
  <c r="CN18" i="62" s="1"/>
  <c r="CA17" i="62"/>
  <c r="CB17" i="62" s="1"/>
  <c r="CM17" i="62"/>
  <c r="CN17" i="62" s="1"/>
  <c r="BO17" i="62"/>
  <c r="BO18" i="62"/>
  <c r="BO19" i="62"/>
  <c r="BO20" i="62"/>
  <c r="BO21" i="62"/>
  <c r="BO22" i="62"/>
  <c r="BO23" i="62"/>
  <c r="BO24" i="62"/>
  <c r="BO25" i="62"/>
  <c r="BO26" i="62"/>
  <c r="BN13" i="62"/>
  <c r="BN17" i="62" s="1"/>
  <c r="BO27" i="62"/>
  <c r="BN27" i="62"/>
  <c r="BO28" i="62"/>
  <c r="BO29" i="62"/>
  <c r="BN29" i="62"/>
  <c r="BP29" i="62" s="1"/>
  <c r="BO30" i="62"/>
  <c r="BN30" i="62"/>
  <c r="BP30" i="62" s="1"/>
  <c r="BO31" i="62"/>
  <c r="BN31" i="62"/>
  <c r="BO32" i="62"/>
  <c r="BO33" i="62"/>
  <c r="BN33" i="62"/>
  <c r="BP33" i="62" s="1"/>
  <c r="BO34" i="62"/>
  <c r="BN34" i="62"/>
  <c r="BP34" i="62" s="1"/>
  <c r="BO35" i="62"/>
  <c r="BN35" i="62"/>
  <c r="BO36" i="62"/>
  <c r="BO37" i="62"/>
  <c r="BN37" i="62"/>
  <c r="BP37" i="62" s="1"/>
  <c r="BO38" i="62"/>
  <c r="BN38" i="62"/>
  <c r="BP38" i="62" s="1"/>
  <c r="BO39" i="62"/>
  <c r="BN39" i="62"/>
  <c r="BO40" i="62"/>
  <c r="BO41" i="62"/>
  <c r="BN41" i="62"/>
  <c r="BP41" i="62" s="1"/>
  <c r="BO42" i="62"/>
  <c r="BN42" i="62"/>
  <c r="BP42" i="62" s="1"/>
  <c r="BO43" i="62"/>
  <c r="BN43" i="62"/>
  <c r="BP43" i="62" s="1"/>
  <c r="BO44" i="62"/>
  <c r="BO45" i="62"/>
  <c r="BN45" i="62"/>
  <c r="BP45" i="62" s="1"/>
  <c r="BO46" i="62"/>
  <c r="BN46" i="62"/>
  <c r="BP46" i="62" s="1"/>
  <c r="AZ51" i="62"/>
  <c r="AK51" i="62"/>
  <c r="BN53" i="62"/>
  <c r="BK10" i="61"/>
  <c r="BL10" i="61" s="1"/>
  <c r="BH11" i="61"/>
  <c r="V11" i="61" s="1"/>
  <c r="AQ16" i="61"/>
  <c r="AU16" i="61"/>
  <c r="BK16" i="61"/>
  <c r="BH17" i="61"/>
  <c r="BI17" i="61" s="1"/>
  <c r="BK17" i="61"/>
  <c r="BL17" i="61" s="1"/>
  <c r="BR17" i="61"/>
  <c r="BS17" i="61"/>
  <c r="BT17" i="61"/>
  <c r="BU17" i="61"/>
  <c r="BV17" i="61"/>
  <c r="BW17" i="61"/>
  <c r="BX17" i="61"/>
  <c r="BY17" i="61"/>
  <c r="BZ17" i="61"/>
  <c r="CA17" i="61" s="1"/>
  <c r="CB17" i="61" s="1"/>
  <c r="CD17" i="61"/>
  <c r="CE17" i="61"/>
  <c r="CF17" i="61"/>
  <c r="CG17" i="61"/>
  <c r="CH17" i="61"/>
  <c r="CI17" i="61"/>
  <c r="CL17" i="61" s="1"/>
  <c r="CM17" i="61" s="1"/>
  <c r="CN17" i="61" s="1"/>
  <c r="CJ17" i="61"/>
  <c r="CK17" i="61"/>
  <c r="BH18" i="61"/>
  <c r="BI18" i="61" s="1"/>
  <c r="BK18" i="61"/>
  <c r="BL18" i="61" s="1"/>
  <c r="BR18" i="61"/>
  <c r="BS18" i="61"/>
  <c r="BZ18" i="61" s="1"/>
  <c r="CA18" i="61" s="1"/>
  <c r="CB18" i="61" s="1"/>
  <c r="BT18" i="61"/>
  <c r="BU18" i="61"/>
  <c r="BV18" i="61"/>
  <c r="BW18" i="61"/>
  <c r="BX18" i="61"/>
  <c r="BY18" i="61"/>
  <c r="CD18" i="61"/>
  <c r="CE18" i="61"/>
  <c r="CL18" i="61" s="1"/>
  <c r="CM18" i="61" s="1"/>
  <c r="CN18" i="61" s="1"/>
  <c r="CF18" i="61"/>
  <c r="CG18" i="61"/>
  <c r="CH18" i="61"/>
  <c r="CI18" i="61"/>
  <c r="CJ18" i="61"/>
  <c r="CK18" i="61"/>
  <c r="BH19" i="61"/>
  <c r="BI19" i="61" s="1"/>
  <c r="BK19" i="61"/>
  <c r="BL19" i="61"/>
  <c r="BR19" i="61"/>
  <c r="BS19" i="61"/>
  <c r="BT19" i="61"/>
  <c r="BU19" i="61"/>
  <c r="BV19" i="61"/>
  <c r="BZ19" i="61" s="1"/>
  <c r="CA19" i="61" s="1"/>
  <c r="CB19" i="61" s="1"/>
  <c r="BW19" i="61"/>
  <c r="BX19" i="61"/>
  <c r="BY19" i="61"/>
  <c r="CD19" i="61"/>
  <c r="CE19" i="61"/>
  <c r="CL19" i="61" s="1"/>
  <c r="CM19" i="61" s="1"/>
  <c r="CN19" i="61" s="1"/>
  <c r="CF19" i="61"/>
  <c r="CG19" i="61"/>
  <c r="CH19" i="61"/>
  <c r="CI19" i="61"/>
  <c r="CJ19" i="61"/>
  <c r="CK19" i="61"/>
  <c r="BH20" i="61"/>
  <c r="BI20" i="61"/>
  <c r="BK20" i="61"/>
  <c r="BL20" i="61" s="1"/>
  <c r="BR20" i="61"/>
  <c r="BS20" i="61"/>
  <c r="BT20" i="61"/>
  <c r="BU20" i="61"/>
  <c r="BV20" i="61"/>
  <c r="BZ20" i="61" s="1"/>
  <c r="CA20" i="61" s="1"/>
  <c r="CB20" i="61" s="1"/>
  <c r="BW20" i="61"/>
  <c r="BX20" i="61"/>
  <c r="BY20" i="61"/>
  <c r="CD20" i="61"/>
  <c r="CE20" i="61"/>
  <c r="CL20" i="61" s="1"/>
  <c r="CM20" i="61" s="1"/>
  <c r="CN20" i="61" s="1"/>
  <c r="CF20" i="61"/>
  <c r="CG20" i="61"/>
  <c r="CH20" i="61"/>
  <c r="CI20" i="61"/>
  <c r="CJ20" i="61"/>
  <c r="CK20" i="61"/>
  <c r="BH21" i="61"/>
  <c r="BI21" i="61" s="1"/>
  <c r="BK21" i="61"/>
  <c r="BL21" i="61" s="1"/>
  <c r="BR21" i="61"/>
  <c r="BS21" i="61"/>
  <c r="BT21" i="61"/>
  <c r="BU21" i="61"/>
  <c r="BV21" i="61"/>
  <c r="BW21" i="61"/>
  <c r="BX21" i="61"/>
  <c r="BY21" i="61"/>
  <c r="BZ21" i="61"/>
  <c r="CA21" i="61" s="1"/>
  <c r="CB21" i="61" s="1"/>
  <c r="CD21" i="61"/>
  <c r="CE21" i="61"/>
  <c r="CF21" i="61"/>
  <c r="CG21" i="61"/>
  <c r="CH21" i="61"/>
  <c r="CI21" i="61"/>
  <c r="CL21" i="61" s="1"/>
  <c r="CM21" i="61" s="1"/>
  <c r="CN21" i="61" s="1"/>
  <c r="CJ21" i="61"/>
  <c r="CK21" i="61"/>
  <c r="BH22" i="61"/>
  <c r="BI22" i="61" s="1"/>
  <c r="BK22" i="61"/>
  <c r="BL22" i="61" s="1"/>
  <c r="BR22" i="61"/>
  <c r="BS22" i="61"/>
  <c r="BZ22" i="61" s="1"/>
  <c r="CA22" i="61" s="1"/>
  <c r="CB22" i="61" s="1"/>
  <c r="BT22" i="61"/>
  <c r="BU22" i="61"/>
  <c r="BV22" i="61"/>
  <c r="BW22" i="61"/>
  <c r="BX22" i="61"/>
  <c r="BY22" i="61"/>
  <c r="CD22" i="61"/>
  <c r="CE22" i="61"/>
  <c r="CL22" i="61" s="1"/>
  <c r="CM22" i="61" s="1"/>
  <c r="CN22" i="61" s="1"/>
  <c r="CF22" i="61"/>
  <c r="CG22" i="61"/>
  <c r="CH22" i="61"/>
  <c r="CI22" i="61"/>
  <c r="CJ22" i="61"/>
  <c r="CK22" i="61"/>
  <c r="BH23" i="61"/>
  <c r="BI23" i="61" s="1"/>
  <c r="BK23" i="61"/>
  <c r="BL23" i="61"/>
  <c r="BR23" i="61"/>
  <c r="BS23" i="61"/>
  <c r="BT23" i="61"/>
  <c r="BU23" i="61"/>
  <c r="BV23" i="61"/>
  <c r="BZ23" i="61" s="1"/>
  <c r="CA23" i="61" s="1"/>
  <c r="CB23" i="61" s="1"/>
  <c r="BW23" i="61"/>
  <c r="BX23" i="61"/>
  <c r="BY23" i="61"/>
  <c r="CD23" i="61"/>
  <c r="CE23" i="61"/>
  <c r="CL23" i="61" s="1"/>
  <c r="CM23" i="61" s="1"/>
  <c r="CN23" i="61" s="1"/>
  <c r="CF23" i="61"/>
  <c r="CG23" i="61"/>
  <c r="CH23" i="61"/>
  <c r="CI23" i="61"/>
  <c r="CJ23" i="61"/>
  <c r="CK23" i="61"/>
  <c r="BH24" i="61"/>
  <c r="BI24" i="61"/>
  <c r="BK24" i="61"/>
  <c r="BL24" i="61" s="1"/>
  <c r="BR24" i="61"/>
  <c r="BS24" i="61"/>
  <c r="BT24" i="61"/>
  <c r="BU24" i="61"/>
  <c r="BV24" i="61"/>
  <c r="BZ24" i="61" s="1"/>
  <c r="CA24" i="61" s="1"/>
  <c r="CB24" i="61" s="1"/>
  <c r="BW24" i="61"/>
  <c r="BX24" i="61"/>
  <c r="BY24" i="61"/>
  <c r="CD24" i="61"/>
  <c r="CE24" i="61"/>
  <c r="CL24" i="61" s="1"/>
  <c r="CM24" i="61" s="1"/>
  <c r="CN24" i="61" s="1"/>
  <c r="CF24" i="61"/>
  <c r="CG24" i="61"/>
  <c r="CH24" i="61"/>
  <c r="CI24" i="61"/>
  <c r="CJ24" i="61"/>
  <c r="CK24" i="61"/>
  <c r="BH25" i="61"/>
  <c r="BI25" i="61" s="1"/>
  <c r="BK25" i="61"/>
  <c r="BL25" i="61" s="1"/>
  <c r="BR25" i="61"/>
  <c r="BS25" i="61"/>
  <c r="BT25" i="61"/>
  <c r="BU25" i="61"/>
  <c r="BV25" i="61"/>
  <c r="BW25" i="61"/>
  <c r="BX25" i="61"/>
  <c r="BY25" i="61"/>
  <c r="BZ25" i="61"/>
  <c r="CA25" i="61" s="1"/>
  <c r="CB25" i="61" s="1"/>
  <c r="CD25" i="61"/>
  <c r="CE25" i="61"/>
  <c r="CF25" i="61"/>
  <c r="CG25" i="61"/>
  <c r="CH25" i="61"/>
  <c r="CI25" i="61"/>
  <c r="CL25" i="61" s="1"/>
  <c r="CM25" i="61" s="1"/>
  <c r="CN25" i="61" s="1"/>
  <c r="CJ25" i="61"/>
  <c r="CK25" i="61"/>
  <c r="BH26" i="61"/>
  <c r="BI26" i="61" s="1"/>
  <c r="BK26" i="61"/>
  <c r="BL26" i="61" s="1"/>
  <c r="BR26" i="61"/>
  <c r="BS26" i="61"/>
  <c r="BZ26" i="61" s="1"/>
  <c r="CA26" i="61" s="1"/>
  <c r="CB26" i="61" s="1"/>
  <c r="BT26" i="61"/>
  <c r="BU26" i="61"/>
  <c r="BV26" i="61"/>
  <c r="BW26" i="61"/>
  <c r="BX26" i="61"/>
  <c r="BY26" i="61"/>
  <c r="CD26" i="61"/>
  <c r="CE26" i="61"/>
  <c r="CL26" i="61" s="1"/>
  <c r="CM26" i="61" s="1"/>
  <c r="CN26" i="61" s="1"/>
  <c r="CF26" i="61"/>
  <c r="CG26" i="61"/>
  <c r="CH26" i="61"/>
  <c r="CI26" i="61"/>
  <c r="CJ26" i="61"/>
  <c r="CK26" i="61"/>
  <c r="BH27" i="61"/>
  <c r="BI27" i="61" s="1"/>
  <c r="BK27" i="61"/>
  <c r="BL27" i="61"/>
  <c r="BR27" i="61"/>
  <c r="BS27" i="61"/>
  <c r="BT27" i="61"/>
  <c r="BU27" i="61"/>
  <c r="BV27" i="61"/>
  <c r="BZ27" i="61" s="1"/>
  <c r="CA27" i="61" s="1"/>
  <c r="CB27" i="61" s="1"/>
  <c r="BW27" i="61"/>
  <c r="BX27" i="61"/>
  <c r="BY27" i="61"/>
  <c r="CD27" i="61"/>
  <c r="CE27" i="61"/>
  <c r="CL27" i="61" s="1"/>
  <c r="CM27" i="61" s="1"/>
  <c r="CN27" i="61" s="1"/>
  <c r="CF27" i="61"/>
  <c r="CG27" i="61"/>
  <c r="CH27" i="61"/>
  <c r="CI27" i="61"/>
  <c r="CJ27" i="61"/>
  <c r="CK27" i="61"/>
  <c r="BH28" i="61"/>
  <c r="BI28" i="61"/>
  <c r="BK28" i="61"/>
  <c r="BL28" i="61" s="1"/>
  <c r="BR28" i="61"/>
  <c r="BS28" i="61"/>
  <c r="BT28" i="61"/>
  <c r="BU28" i="61"/>
  <c r="BV28" i="61"/>
  <c r="BZ28" i="61" s="1"/>
  <c r="CA28" i="61" s="1"/>
  <c r="CB28" i="61" s="1"/>
  <c r="BW28" i="61"/>
  <c r="BX28" i="61"/>
  <c r="BY28" i="61"/>
  <c r="CD28" i="61"/>
  <c r="CE28" i="61"/>
  <c r="CL28" i="61" s="1"/>
  <c r="CM28" i="61" s="1"/>
  <c r="CN28" i="61" s="1"/>
  <c r="CF28" i="61"/>
  <c r="CG28" i="61"/>
  <c r="CH28" i="61"/>
  <c r="CI28" i="61"/>
  <c r="CJ28" i="61"/>
  <c r="CK28" i="61"/>
  <c r="BH29" i="61"/>
  <c r="BI29" i="61" s="1"/>
  <c r="BK29" i="61"/>
  <c r="BL29" i="61" s="1"/>
  <c r="BR29" i="61"/>
  <c r="BS29" i="61"/>
  <c r="BT29" i="61"/>
  <c r="BU29" i="61"/>
  <c r="BV29" i="61"/>
  <c r="BW29" i="61"/>
  <c r="BX29" i="61"/>
  <c r="BY29" i="61"/>
  <c r="BZ29" i="61"/>
  <c r="CA29" i="61" s="1"/>
  <c r="CB29" i="61" s="1"/>
  <c r="CD29" i="61"/>
  <c r="CE29" i="61"/>
  <c r="CF29" i="61"/>
  <c r="CG29" i="61"/>
  <c r="CH29" i="61"/>
  <c r="CI29" i="61"/>
  <c r="CL29" i="61" s="1"/>
  <c r="CM29" i="61" s="1"/>
  <c r="CN29" i="61" s="1"/>
  <c r="CJ29" i="61"/>
  <c r="CK29" i="61"/>
  <c r="BH30" i="61"/>
  <c r="BI30" i="61" s="1"/>
  <c r="BK30" i="61"/>
  <c r="BL30" i="61" s="1"/>
  <c r="BR30" i="61"/>
  <c r="BS30" i="61"/>
  <c r="BZ30" i="61" s="1"/>
  <c r="CA30" i="61" s="1"/>
  <c r="CB30" i="61" s="1"/>
  <c r="BT30" i="61"/>
  <c r="BU30" i="61"/>
  <c r="BV30" i="61"/>
  <c r="BW30" i="61"/>
  <c r="BX30" i="61"/>
  <c r="BY30" i="61"/>
  <c r="CD30" i="61"/>
  <c r="CE30" i="61"/>
  <c r="CL30" i="61" s="1"/>
  <c r="CM30" i="61" s="1"/>
  <c r="CN30" i="61" s="1"/>
  <c r="CF30" i="61"/>
  <c r="CG30" i="61"/>
  <c r="CH30" i="61"/>
  <c r="CI30" i="61"/>
  <c r="CJ30" i="61"/>
  <c r="CK30" i="61"/>
  <c r="BH31" i="61"/>
  <c r="BI31" i="61" s="1"/>
  <c r="BK31" i="61"/>
  <c r="BL31" i="61"/>
  <c r="BR31" i="61"/>
  <c r="BS31" i="61"/>
  <c r="BT31" i="61"/>
  <c r="BU31" i="61"/>
  <c r="BV31" i="61"/>
  <c r="BZ31" i="61" s="1"/>
  <c r="CA31" i="61" s="1"/>
  <c r="CB31" i="61" s="1"/>
  <c r="BW31" i="61"/>
  <c r="BX31" i="61"/>
  <c r="BY31" i="61"/>
  <c r="CD31" i="61"/>
  <c r="CE31" i="61"/>
  <c r="CL31" i="61" s="1"/>
  <c r="CM31" i="61" s="1"/>
  <c r="CN31" i="61" s="1"/>
  <c r="CF31" i="61"/>
  <c r="CG31" i="61"/>
  <c r="CH31" i="61"/>
  <c r="CI31" i="61"/>
  <c r="CJ31" i="61"/>
  <c r="CK31" i="61"/>
  <c r="BH32" i="61"/>
  <c r="BI32" i="61"/>
  <c r="BK32" i="61"/>
  <c r="BL32" i="61" s="1"/>
  <c r="BR32" i="61"/>
  <c r="BS32" i="61"/>
  <c r="BT32" i="61"/>
  <c r="BU32" i="61"/>
  <c r="BV32" i="61"/>
  <c r="BZ32" i="61" s="1"/>
  <c r="CA32" i="61" s="1"/>
  <c r="CB32" i="61" s="1"/>
  <c r="BW32" i="61"/>
  <c r="BX32" i="61"/>
  <c r="BY32" i="61"/>
  <c r="CD32" i="61"/>
  <c r="CE32" i="61"/>
  <c r="CL32" i="61" s="1"/>
  <c r="CM32" i="61" s="1"/>
  <c r="CN32" i="61" s="1"/>
  <c r="CF32" i="61"/>
  <c r="CG32" i="61"/>
  <c r="CH32" i="61"/>
  <c r="CI32" i="61"/>
  <c r="CJ32" i="61"/>
  <c r="CK32" i="61"/>
  <c r="BH33" i="61"/>
  <c r="BI33" i="61" s="1"/>
  <c r="BK33" i="61"/>
  <c r="BL33" i="61" s="1"/>
  <c r="BR33" i="61"/>
  <c r="BS33" i="61"/>
  <c r="BT33" i="61"/>
  <c r="BU33" i="61"/>
  <c r="BV33" i="61"/>
  <c r="BW33" i="61"/>
  <c r="BX33" i="61"/>
  <c r="BY33" i="61"/>
  <c r="BZ33" i="61"/>
  <c r="CA33" i="61" s="1"/>
  <c r="CB33" i="61" s="1"/>
  <c r="CD33" i="61"/>
  <c r="CE33" i="61"/>
  <c r="CF33" i="61"/>
  <c r="CG33" i="61"/>
  <c r="CH33" i="61"/>
  <c r="CI33" i="61"/>
  <c r="CL33" i="61" s="1"/>
  <c r="CM33" i="61" s="1"/>
  <c r="CN33" i="61" s="1"/>
  <c r="CJ33" i="61"/>
  <c r="CK33" i="61"/>
  <c r="BH34" i="61"/>
  <c r="BI34" i="61" s="1"/>
  <c r="BK34" i="61"/>
  <c r="BL34" i="61" s="1"/>
  <c r="BR34" i="61"/>
  <c r="BS34" i="61"/>
  <c r="BZ34" i="61" s="1"/>
  <c r="CA34" i="61" s="1"/>
  <c r="CB34" i="61" s="1"/>
  <c r="BT34" i="61"/>
  <c r="BU34" i="61"/>
  <c r="BV34" i="61"/>
  <c r="BW34" i="61"/>
  <c r="BX34" i="61"/>
  <c r="BY34" i="61"/>
  <c r="CD34" i="61"/>
  <c r="CE34" i="61"/>
  <c r="CL34" i="61" s="1"/>
  <c r="CM34" i="61" s="1"/>
  <c r="CN34" i="61" s="1"/>
  <c r="CF34" i="61"/>
  <c r="CG34" i="61"/>
  <c r="CH34" i="61"/>
  <c r="CI34" i="61"/>
  <c r="CJ34" i="61"/>
  <c r="CK34" i="61"/>
  <c r="BH35" i="61"/>
  <c r="BI35" i="61" s="1"/>
  <c r="BK35" i="61"/>
  <c r="BL35" i="61"/>
  <c r="BR35" i="61"/>
  <c r="BS35" i="61"/>
  <c r="BT35" i="61"/>
  <c r="BU35" i="61"/>
  <c r="BV35" i="61"/>
  <c r="BZ35" i="61" s="1"/>
  <c r="CA35" i="61" s="1"/>
  <c r="CB35" i="61" s="1"/>
  <c r="BW35" i="61"/>
  <c r="BX35" i="61"/>
  <c r="BY35" i="61"/>
  <c r="CD35" i="61"/>
  <c r="CE35" i="61"/>
  <c r="CL35" i="61" s="1"/>
  <c r="CM35" i="61" s="1"/>
  <c r="CN35" i="61" s="1"/>
  <c r="CF35" i="61"/>
  <c r="CG35" i="61"/>
  <c r="CH35" i="61"/>
  <c r="CI35" i="61"/>
  <c r="CJ35" i="61"/>
  <c r="CK35" i="61"/>
  <c r="BH36" i="61"/>
  <c r="BI36" i="61"/>
  <c r="BK36" i="61"/>
  <c r="BL36" i="61" s="1"/>
  <c r="BR36" i="61"/>
  <c r="BS36" i="61"/>
  <c r="BT36" i="61"/>
  <c r="BU36" i="61"/>
  <c r="BV36" i="61"/>
  <c r="BZ36" i="61" s="1"/>
  <c r="CA36" i="61" s="1"/>
  <c r="CB36" i="61" s="1"/>
  <c r="BW36" i="61"/>
  <c r="BX36" i="61"/>
  <c r="BY36" i="61"/>
  <c r="CD36" i="61"/>
  <c r="CE36" i="61"/>
  <c r="CL36" i="61" s="1"/>
  <c r="CM36" i="61" s="1"/>
  <c r="CN36" i="61" s="1"/>
  <c r="CF36" i="61"/>
  <c r="CG36" i="61"/>
  <c r="CH36" i="61"/>
  <c r="CI36" i="61"/>
  <c r="CJ36" i="61"/>
  <c r="CK36" i="61"/>
  <c r="BH37" i="61"/>
  <c r="BI37" i="61" s="1"/>
  <c r="BK37" i="61"/>
  <c r="BL37" i="61" s="1"/>
  <c r="BR37" i="61"/>
  <c r="BS37" i="61"/>
  <c r="BT37" i="61"/>
  <c r="BU37" i="61"/>
  <c r="BV37" i="61"/>
  <c r="BW37" i="61"/>
  <c r="BX37" i="61"/>
  <c r="BY37" i="61"/>
  <c r="BZ37" i="61"/>
  <c r="CA37" i="61" s="1"/>
  <c r="CB37" i="61" s="1"/>
  <c r="CD37" i="61"/>
  <c r="CE37" i="61"/>
  <c r="CF37" i="61"/>
  <c r="CG37" i="61"/>
  <c r="CH37" i="61"/>
  <c r="CI37" i="61"/>
  <c r="CL37" i="61" s="1"/>
  <c r="CM37" i="61" s="1"/>
  <c r="CN37" i="61" s="1"/>
  <c r="CJ37" i="61"/>
  <c r="CK37" i="61"/>
  <c r="BH38" i="61"/>
  <c r="BI38" i="61" s="1"/>
  <c r="BK38" i="61"/>
  <c r="BL38" i="61" s="1"/>
  <c r="BR38" i="61"/>
  <c r="BS38" i="61"/>
  <c r="BZ38" i="61" s="1"/>
  <c r="CA38" i="61" s="1"/>
  <c r="CB38" i="61" s="1"/>
  <c r="BT38" i="61"/>
  <c r="BU38" i="61"/>
  <c r="BV38" i="61"/>
  <c r="BW38" i="61"/>
  <c r="BX38" i="61"/>
  <c r="BY38" i="61"/>
  <c r="CD38" i="61"/>
  <c r="CE38" i="61"/>
  <c r="CL38" i="61" s="1"/>
  <c r="CM38" i="61" s="1"/>
  <c r="CN38" i="61" s="1"/>
  <c r="CF38" i="61"/>
  <c r="CG38" i="61"/>
  <c r="CH38" i="61"/>
  <c r="CI38" i="61"/>
  <c r="CJ38" i="61"/>
  <c r="CK38" i="61"/>
  <c r="BH39" i="61"/>
  <c r="BI39" i="61" s="1"/>
  <c r="BK39" i="61"/>
  <c r="BL39" i="61"/>
  <c r="BR39" i="61"/>
  <c r="BS39" i="61"/>
  <c r="BT39" i="61"/>
  <c r="BU39" i="61"/>
  <c r="BV39" i="61"/>
  <c r="BZ39" i="61" s="1"/>
  <c r="CA39" i="61" s="1"/>
  <c r="CB39" i="61" s="1"/>
  <c r="BW39" i="61"/>
  <c r="BX39" i="61"/>
  <c r="BY39" i="61"/>
  <c r="CD39" i="61"/>
  <c r="CE39" i="61"/>
  <c r="CL39" i="61" s="1"/>
  <c r="CM39" i="61" s="1"/>
  <c r="CN39" i="61" s="1"/>
  <c r="CF39" i="61"/>
  <c r="CG39" i="61"/>
  <c r="CH39" i="61"/>
  <c r="CI39" i="61"/>
  <c r="CJ39" i="61"/>
  <c r="CK39" i="61"/>
  <c r="BH40" i="61"/>
  <c r="BI40" i="61"/>
  <c r="BK40" i="61"/>
  <c r="BL40" i="61" s="1"/>
  <c r="BR40" i="61"/>
  <c r="BS40" i="61"/>
  <c r="BT40" i="61"/>
  <c r="BU40" i="61"/>
  <c r="BV40" i="61"/>
  <c r="BZ40" i="61" s="1"/>
  <c r="CA40" i="61" s="1"/>
  <c r="CB40" i="61" s="1"/>
  <c r="BW40" i="61"/>
  <c r="BX40" i="61"/>
  <c r="BY40" i="61"/>
  <c r="CD40" i="61"/>
  <c r="CE40" i="61"/>
  <c r="CL40" i="61" s="1"/>
  <c r="CM40" i="61" s="1"/>
  <c r="CN40" i="61" s="1"/>
  <c r="CF40" i="61"/>
  <c r="CG40" i="61"/>
  <c r="CH40" i="61"/>
  <c r="CI40" i="61"/>
  <c r="CJ40" i="61"/>
  <c r="CK40" i="61"/>
  <c r="BH41" i="61"/>
  <c r="BI41" i="61" s="1"/>
  <c r="BK41" i="61"/>
  <c r="BL41" i="61" s="1"/>
  <c r="BR41" i="61"/>
  <c r="BS41" i="61"/>
  <c r="BT41" i="61"/>
  <c r="BU41" i="61"/>
  <c r="BV41" i="61"/>
  <c r="BW41" i="61"/>
  <c r="BX41" i="61"/>
  <c r="BY41" i="61"/>
  <c r="BZ41" i="61"/>
  <c r="CA41" i="61" s="1"/>
  <c r="CB41" i="61" s="1"/>
  <c r="CD41" i="61"/>
  <c r="CE41" i="61"/>
  <c r="CF41" i="61"/>
  <c r="CG41" i="61"/>
  <c r="CH41" i="61"/>
  <c r="CI41" i="61"/>
  <c r="CL41" i="61" s="1"/>
  <c r="CM41" i="61" s="1"/>
  <c r="CN41" i="61" s="1"/>
  <c r="CJ41" i="61"/>
  <c r="CK41" i="61"/>
  <c r="BH42" i="61"/>
  <c r="BI42" i="61" s="1"/>
  <c r="BK42" i="61"/>
  <c r="BL42" i="61" s="1"/>
  <c r="BR42" i="61"/>
  <c r="BS42" i="61"/>
  <c r="BZ42" i="61" s="1"/>
  <c r="CA42" i="61" s="1"/>
  <c r="CB42" i="61" s="1"/>
  <c r="BT42" i="61"/>
  <c r="BU42" i="61"/>
  <c r="BV42" i="61"/>
  <c r="BW42" i="61"/>
  <c r="BX42" i="61"/>
  <c r="BY42" i="61"/>
  <c r="CD42" i="61"/>
  <c r="CE42" i="61"/>
  <c r="CL42" i="61" s="1"/>
  <c r="CM42" i="61" s="1"/>
  <c r="CN42" i="61" s="1"/>
  <c r="CF42" i="61"/>
  <c r="CG42" i="61"/>
  <c r="CH42" i="61"/>
  <c r="CI42" i="61"/>
  <c r="CJ42" i="61"/>
  <c r="CK42" i="61"/>
  <c r="BH43" i="61"/>
  <c r="BI43" i="61" s="1"/>
  <c r="BK43" i="61"/>
  <c r="BL43" i="61"/>
  <c r="BR43" i="61"/>
  <c r="BS43" i="61"/>
  <c r="BT43" i="61"/>
  <c r="BU43" i="61"/>
  <c r="BV43" i="61"/>
  <c r="BZ43" i="61" s="1"/>
  <c r="CA43" i="61" s="1"/>
  <c r="CB43" i="61" s="1"/>
  <c r="BW43" i="61"/>
  <c r="BX43" i="61"/>
  <c r="BY43" i="61"/>
  <c r="CD43" i="61"/>
  <c r="CE43" i="61"/>
  <c r="CL43" i="61" s="1"/>
  <c r="CM43" i="61" s="1"/>
  <c r="CN43" i="61" s="1"/>
  <c r="CF43" i="61"/>
  <c r="CG43" i="61"/>
  <c r="CH43" i="61"/>
  <c r="CI43" i="61"/>
  <c r="CJ43" i="61"/>
  <c r="CK43" i="61"/>
  <c r="BH44" i="61"/>
  <c r="BI44" i="61"/>
  <c r="BK44" i="61"/>
  <c r="BL44" i="61" s="1"/>
  <c r="BR44" i="61"/>
  <c r="BS44" i="61"/>
  <c r="BT44" i="61"/>
  <c r="BU44" i="61"/>
  <c r="BV44" i="61"/>
  <c r="BZ44" i="61" s="1"/>
  <c r="CA44" i="61" s="1"/>
  <c r="CB44" i="61" s="1"/>
  <c r="BW44" i="61"/>
  <c r="BX44" i="61"/>
  <c r="BY44" i="61"/>
  <c r="CD44" i="61"/>
  <c r="CE44" i="61"/>
  <c r="CL44" i="61" s="1"/>
  <c r="CM44" i="61" s="1"/>
  <c r="CN44" i="61" s="1"/>
  <c r="CF44" i="61"/>
  <c r="CG44" i="61"/>
  <c r="CH44" i="61"/>
  <c r="CI44" i="61"/>
  <c r="CJ44" i="61"/>
  <c r="CK44" i="61"/>
  <c r="BH45" i="61"/>
  <c r="BI45" i="61" s="1"/>
  <c r="BK45" i="61"/>
  <c r="BL45" i="61" s="1"/>
  <c r="BR45" i="61"/>
  <c r="BS45" i="61"/>
  <c r="BT45" i="61"/>
  <c r="BU45" i="61"/>
  <c r="BV45" i="61"/>
  <c r="BW45" i="61"/>
  <c r="BX45" i="61"/>
  <c r="BY45" i="61"/>
  <c r="BZ45" i="61"/>
  <c r="CA45" i="61" s="1"/>
  <c r="CB45" i="61" s="1"/>
  <c r="CD45" i="61"/>
  <c r="CE45" i="61"/>
  <c r="CL45" i="61" s="1"/>
  <c r="CM45" i="61" s="1"/>
  <c r="CN45" i="61" s="1"/>
  <c r="CF45" i="61"/>
  <c r="CG45" i="61"/>
  <c r="CH45" i="61"/>
  <c r="CI45" i="61"/>
  <c r="CJ45" i="61"/>
  <c r="CK45" i="61"/>
  <c r="BH46" i="61"/>
  <c r="BI46" i="61" s="1"/>
  <c r="BK46" i="61"/>
  <c r="BL46" i="61" s="1"/>
  <c r="BR46" i="61"/>
  <c r="BS46" i="61"/>
  <c r="BZ46" i="61" s="1"/>
  <c r="CA46" i="61" s="1"/>
  <c r="CB46" i="61" s="1"/>
  <c r="BT46" i="61"/>
  <c r="BU46" i="61"/>
  <c r="BV46" i="61"/>
  <c r="BW46" i="61"/>
  <c r="BX46" i="61"/>
  <c r="BY46" i="61"/>
  <c r="CD46" i="61"/>
  <c r="CE46" i="61"/>
  <c r="CL46" i="61" s="1"/>
  <c r="CM46" i="61" s="1"/>
  <c r="CN46" i="61" s="1"/>
  <c r="CF46" i="61"/>
  <c r="CG46" i="61"/>
  <c r="CH46" i="61"/>
  <c r="CI46" i="61"/>
  <c r="CJ46" i="61"/>
  <c r="CK46" i="61"/>
  <c r="BQ50" i="61"/>
  <c r="BN53" i="61" s="1"/>
  <c r="BK51" i="61"/>
  <c r="BL51" i="61"/>
  <c r="AK51" i="61" s="1"/>
  <c r="BQ51" i="61"/>
  <c r="BN51" i="61" s="1"/>
  <c r="BQ52" i="61"/>
  <c r="BN52" i="61" s="1"/>
  <c r="BN44" i="62" l="1"/>
  <c r="BP44" i="62" s="1"/>
  <c r="BN40" i="62"/>
  <c r="BP40" i="62" s="1"/>
  <c r="BN36" i="62"/>
  <c r="BP36" i="62" s="1"/>
  <c r="BN32" i="62"/>
  <c r="BP32" i="62" s="1"/>
  <c r="BN28" i="62"/>
  <c r="BP28" i="62" s="1"/>
  <c r="BO53" i="61"/>
  <c r="BP39" i="62"/>
  <c r="BP35" i="62"/>
  <c r="BP31" i="62"/>
  <c r="BP27" i="62"/>
  <c r="BP17" i="63"/>
  <c r="BO23" i="63"/>
  <c r="BN23" i="63"/>
  <c r="BP23" i="63" s="1"/>
  <c r="BO22" i="63"/>
  <c r="BN22" i="63"/>
  <c r="BP22" i="63" s="1"/>
  <c r="BO20" i="63"/>
  <c r="BO48" i="63" s="1"/>
  <c r="BN20" i="63"/>
  <c r="BN26" i="63"/>
  <c r="BP26" i="63" s="1"/>
  <c r="BN25" i="63"/>
  <c r="BP25" i="63" s="1"/>
  <c r="BN24" i="63"/>
  <c r="BP24" i="63" s="1"/>
  <c r="BN21" i="63"/>
  <c r="BP21" i="63" s="1"/>
  <c r="BN19" i="63"/>
  <c r="BP19" i="63" s="1"/>
  <c r="BN18" i="63"/>
  <c r="BP18" i="63" s="1"/>
  <c r="BP17" i="62"/>
  <c r="BN26" i="62"/>
  <c r="BP26" i="62" s="1"/>
  <c r="BN25" i="62"/>
  <c r="BP25" i="62" s="1"/>
  <c r="BN24" i="62"/>
  <c r="BP24" i="62" s="1"/>
  <c r="BN23" i="62"/>
  <c r="BP23" i="62" s="1"/>
  <c r="BN22" i="62"/>
  <c r="BP22" i="62" s="1"/>
  <c r="BN21" i="62"/>
  <c r="BP21" i="62" s="1"/>
  <c r="BN20" i="62"/>
  <c r="BP20" i="62" s="1"/>
  <c r="BN19" i="62"/>
  <c r="BP19" i="62" s="1"/>
  <c r="BN18" i="62"/>
  <c r="BP18" i="62" s="1"/>
  <c r="BO48" i="62"/>
  <c r="BO52" i="61"/>
  <c r="BO51" i="61"/>
  <c r="AZ51" i="61"/>
  <c r="BN13" i="61"/>
  <c r="BO13" i="61"/>
  <c r="BP20" i="63" l="1"/>
  <c r="BO56" i="63"/>
  <c r="BO49" i="63"/>
  <c r="BO50" i="63" s="1"/>
  <c r="BO54" i="63" s="1"/>
  <c r="BO55" i="63" s="1"/>
  <c r="BP48" i="63"/>
  <c r="BN48" i="63"/>
  <c r="BO56" i="62"/>
  <c r="BO49" i="62"/>
  <c r="BO50" i="62" s="1"/>
  <c r="BO54" i="62" s="1"/>
  <c r="BO55" i="62" s="1"/>
  <c r="BP48" i="62"/>
  <c r="BN48" i="62"/>
  <c r="BO17" i="61"/>
  <c r="BO18" i="61"/>
  <c r="BO19" i="61"/>
  <c r="BO20" i="61"/>
  <c r="BO21" i="61"/>
  <c r="BO22" i="61"/>
  <c r="BO23" i="61"/>
  <c r="BO24" i="61"/>
  <c r="BO25" i="61"/>
  <c r="BO26" i="61"/>
  <c r="BO27" i="61"/>
  <c r="BO28" i="61"/>
  <c r="BO29" i="61"/>
  <c r="BO30" i="61"/>
  <c r="BO31" i="61"/>
  <c r="BO32" i="61"/>
  <c r="BO33" i="61"/>
  <c r="BO34" i="61"/>
  <c r="BO35" i="61"/>
  <c r="BO36" i="61"/>
  <c r="BO37" i="61"/>
  <c r="BO38" i="61"/>
  <c r="BO39" i="61"/>
  <c r="BO40" i="61"/>
  <c r="BO41" i="61"/>
  <c r="BO42" i="61"/>
  <c r="BO43" i="61"/>
  <c r="BO44" i="61"/>
  <c r="BO45" i="61"/>
  <c r="BO46" i="61"/>
  <c r="BN17" i="61"/>
  <c r="BN18" i="61"/>
  <c r="BN19" i="61"/>
  <c r="BP19" i="61" s="1"/>
  <c r="BN20" i="61"/>
  <c r="BP20" i="61" s="1"/>
  <c r="BN21" i="61"/>
  <c r="BP21" i="61" s="1"/>
  <c r="BN22" i="61"/>
  <c r="BN23" i="61"/>
  <c r="BN24" i="61"/>
  <c r="BP24" i="61" s="1"/>
  <c r="BN25" i="61"/>
  <c r="BP25" i="61" s="1"/>
  <c r="BN26" i="61"/>
  <c r="BP26" i="61" s="1"/>
  <c r="BN27" i="61"/>
  <c r="BP27" i="61" s="1"/>
  <c r="BN28" i="61"/>
  <c r="BP28" i="61" s="1"/>
  <c r="BN29" i="61"/>
  <c r="BP29" i="61" s="1"/>
  <c r="BN30" i="61"/>
  <c r="BN31" i="61"/>
  <c r="BN32" i="61"/>
  <c r="BP32" i="61" s="1"/>
  <c r="BN33" i="61"/>
  <c r="BP33" i="61" s="1"/>
  <c r="BN34" i="61"/>
  <c r="BP34" i="61" s="1"/>
  <c r="BN35" i="61"/>
  <c r="BP35" i="61" s="1"/>
  <c r="BN36" i="61"/>
  <c r="BP36" i="61" s="1"/>
  <c r="BN37" i="61"/>
  <c r="BP37" i="61" s="1"/>
  <c r="BN38" i="61"/>
  <c r="BN39" i="61"/>
  <c r="BN40" i="61"/>
  <c r="BP40" i="61" s="1"/>
  <c r="BN41" i="61"/>
  <c r="BP41" i="61" s="1"/>
  <c r="BN42" i="61"/>
  <c r="BP42" i="61" s="1"/>
  <c r="BN43" i="61"/>
  <c r="BP43" i="61" s="1"/>
  <c r="BN44" i="61"/>
  <c r="BP44" i="61" s="1"/>
  <c r="BN45" i="61"/>
  <c r="BP45" i="61" s="1"/>
  <c r="BN46" i="61"/>
  <c r="BP39" i="61" l="1"/>
  <c r="BP31" i="61"/>
  <c r="BP23" i="61"/>
  <c r="BP22" i="61"/>
  <c r="BP30" i="61"/>
  <c r="BP38" i="61"/>
  <c r="BP46" i="61"/>
  <c r="BP18" i="61"/>
  <c r="BN55" i="63"/>
  <c r="AK49" i="63" s="1"/>
  <c r="BN49" i="63"/>
  <c r="BN50" i="63" s="1"/>
  <c r="BN54" i="63" s="1"/>
  <c r="AS49" i="63" s="1"/>
  <c r="AS52" i="63" s="1"/>
  <c r="AZ50" i="63"/>
  <c r="AK50" i="63"/>
  <c r="BN55" i="62"/>
  <c r="AK49" i="62" s="1"/>
  <c r="BN49" i="62"/>
  <c r="BN50" i="62" s="1"/>
  <c r="BN54" i="62" s="1"/>
  <c r="AS49" i="62" s="1"/>
  <c r="AS52" i="62" s="1"/>
  <c r="AZ50" i="62"/>
  <c r="AK50" i="62"/>
  <c r="BP17" i="61"/>
  <c r="BN48" i="61"/>
  <c r="BO48" i="61"/>
  <c r="BP48" i="61" l="1"/>
  <c r="AK52" i="63"/>
  <c r="BN56" i="63"/>
  <c r="AZ49" i="63" s="1"/>
  <c r="AZ52" i="63" s="1"/>
  <c r="L13" i="63" s="1"/>
  <c r="AK52" i="62"/>
  <c r="BN56" i="62"/>
  <c r="AZ49" i="62" s="1"/>
  <c r="AZ52" i="62" s="1"/>
  <c r="L13" i="62" s="1"/>
  <c r="BO49" i="61"/>
  <c r="BO50" i="61" s="1"/>
  <c r="BO54" i="61" s="1"/>
  <c r="BO55" i="61" s="1"/>
  <c r="BO56" i="61"/>
  <c r="BN49" i="61"/>
  <c r="BN50" i="61" s="1"/>
  <c r="BN54" i="61" s="1"/>
  <c r="BN56" i="61" s="1"/>
  <c r="AZ49" i="61" s="1"/>
  <c r="BN55" i="61"/>
  <c r="AK50" i="61"/>
  <c r="AZ50" i="61"/>
  <c r="AK49" i="61" l="1"/>
  <c r="AS49" i="61"/>
  <c r="AS52" i="61" s="1"/>
  <c r="AZ52" i="61"/>
  <c r="L13" i="61" s="1"/>
  <c r="AK52" i="61"/>
</calcChain>
</file>

<file path=xl/sharedStrings.xml><?xml version="1.0" encoding="utf-8"?>
<sst xmlns="http://schemas.openxmlformats.org/spreadsheetml/2006/main" count="1004" uniqueCount="258">
  <si>
    <t>林建設工業　株式会社　御中</t>
    <rPh sb="0" eb="1">
      <t>ハヤシ</t>
    </rPh>
    <rPh sb="1" eb="3">
      <t>ケンセツ</t>
    </rPh>
    <rPh sb="3" eb="5">
      <t>コウギョウ</t>
    </rPh>
    <rPh sb="6" eb="10">
      <t>カブシキガイシャ</t>
    </rPh>
    <rPh sb="11" eb="13">
      <t>オンチュウ</t>
    </rPh>
    <phoneticPr fontId="5"/>
  </si>
  <si>
    <t>請求日付</t>
    <rPh sb="0" eb="2">
      <t>セイキュウ</t>
    </rPh>
    <rPh sb="2" eb="4">
      <t>ヒヅケ</t>
    </rPh>
    <phoneticPr fontId="5"/>
  </si>
  <si>
    <t>担当</t>
    <rPh sb="0" eb="2">
      <t>タントウ</t>
    </rPh>
    <phoneticPr fontId="5"/>
  </si>
  <si>
    <t>請求No</t>
    <rPh sb="0" eb="2">
      <t>セイキュウ</t>
    </rPh>
    <phoneticPr fontId="5"/>
  </si>
  <si>
    <t>税込請求金額合計</t>
    <rPh sb="0" eb="2">
      <t>ゼイコ</t>
    </rPh>
    <rPh sb="2" eb="4">
      <t>セイキュウ</t>
    </rPh>
    <rPh sb="4" eb="6">
      <t>キンガク</t>
    </rPh>
    <rPh sb="6" eb="8">
      <t>ゴウケイ</t>
    </rPh>
    <phoneticPr fontId="5"/>
  </si>
  <si>
    <t>内訳</t>
    <rPh sb="0" eb="2">
      <t>ウチワケ</t>
    </rPh>
    <phoneticPr fontId="5"/>
  </si>
  <si>
    <t>振込先</t>
    <rPh sb="0" eb="2">
      <t>フリコミ</t>
    </rPh>
    <rPh sb="2" eb="3">
      <t>サキ</t>
    </rPh>
    <phoneticPr fontId="5"/>
  </si>
  <si>
    <t>税込金額</t>
    <rPh sb="2" eb="4">
      <t>キンガク</t>
    </rPh>
    <phoneticPr fontId="5"/>
  </si>
  <si>
    <t>税抜金額</t>
    <rPh sb="0" eb="1">
      <t>ゼイ</t>
    </rPh>
    <rPh sb="1" eb="2">
      <t>ヌ</t>
    </rPh>
    <rPh sb="2" eb="4">
      <t>キンガク</t>
    </rPh>
    <phoneticPr fontId="5"/>
  </si>
  <si>
    <t>軽減税率(8%)</t>
  </si>
  <si>
    <t>非課税</t>
  </si>
  <si>
    <t>経過措置(8%)</t>
  </si>
  <si>
    <t>消費税額</t>
    <rPh sb="0" eb="3">
      <t>ショウヒゼイ</t>
    </rPh>
    <phoneticPr fontId="5"/>
  </si>
  <si>
    <t>月日</t>
    <rPh sb="0" eb="2">
      <t>ガッピ</t>
    </rPh>
    <phoneticPr fontId="5"/>
  </si>
  <si>
    <t>数量</t>
    <rPh sb="0" eb="2">
      <t>スウリョウ</t>
    </rPh>
    <phoneticPr fontId="5"/>
  </si>
  <si>
    <t>単位</t>
    <rPh sb="0" eb="2">
      <t>タンイ</t>
    </rPh>
    <phoneticPr fontId="5"/>
  </si>
  <si>
    <t>当座</t>
  </si>
  <si>
    <t>請　　求　　書</t>
    <rPh sb="0" eb="1">
      <t>ショウ</t>
    </rPh>
    <rPh sb="3" eb="4">
      <t>モトム</t>
    </rPh>
    <rPh sb="6" eb="7">
      <t>ショ</t>
    </rPh>
    <phoneticPr fontId="5"/>
  </si>
  <si>
    <t>FAX</t>
    <phoneticPr fontId="5"/>
  </si>
  <si>
    <t>下記の通り、ご請求申し上げます。</t>
    <phoneticPr fontId="5"/>
  </si>
  <si>
    <t>TEL</t>
    <phoneticPr fontId="5"/>
  </si>
  <si>
    <t>課税</t>
  </si>
  <si>
    <t>課税</t>
    <rPh sb="0" eb="2">
      <t>カゼイ</t>
    </rPh>
    <phoneticPr fontId="5"/>
  </si>
  <si>
    <t>取引先コード</t>
    <rPh sb="0" eb="2">
      <t>トリヒキ</t>
    </rPh>
    <rPh sb="2" eb="3">
      <t>サキ</t>
    </rPh>
    <phoneticPr fontId="5"/>
  </si>
  <si>
    <t>消費税</t>
    <rPh sb="0" eb="3">
      <t>ショウヒゼイ</t>
    </rPh>
    <phoneticPr fontId="5"/>
  </si>
  <si>
    <t>合計</t>
    <rPh sb="0" eb="2">
      <t>ゴウケイ</t>
    </rPh>
    <phoneticPr fontId="5"/>
  </si>
  <si>
    <t>税率(10%)</t>
  </si>
  <si>
    <t>未記入か</t>
    <rPh sb="0" eb="1">
      <t>ミ</t>
    </rPh>
    <rPh sb="1" eb="3">
      <t>キニュウ</t>
    </rPh>
    <phoneticPr fontId="5"/>
  </si>
  <si>
    <t>記入済みか</t>
    <rPh sb="0" eb="2">
      <t>キニュウ</t>
    </rPh>
    <rPh sb="2" eb="3">
      <t>ズ</t>
    </rPh>
    <phoneticPr fontId="5"/>
  </si>
  <si>
    <t>月日</t>
    <phoneticPr fontId="5"/>
  </si>
  <si>
    <t>税抜</t>
    <rPh sb="0" eb="1">
      <t>ゼイ</t>
    </rPh>
    <rPh sb="1" eb="2">
      <t>ヌ</t>
    </rPh>
    <phoneticPr fontId="5"/>
  </si>
  <si>
    <t>税込</t>
    <rPh sb="0" eb="2">
      <t>ゼイコ</t>
    </rPh>
    <phoneticPr fontId="5"/>
  </si>
  <si>
    <t>塗装工事</t>
  </si>
  <si>
    <t>aaa</t>
    <phoneticPr fontId="5"/>
  </si>
  <si>
    <t>工種</t>
    <rPh sb="0" eb="1">
      <t>コウ</t>
    </rPh>
    <rPh sb="1" eb="2">
      <t>シュ</t>
    </rPh>
    <phoneticPr fontId="5"/>
  </si>
  <si>
    <t>工　　種</t>
    <rPh sb="0" eb="1">
      <t>コウ</t>
    </rPh>
    <rPh sb="3" eb="4">
      <t>シュ</t>
    </rPh>
    <phoneticPr fontId="5"/>
  </si>
  <si>
    <t>VLOOKUP</t>
    <phoneticPr fontId="5"/>
  </si>
  <si>
    <t>コード</t>
    <phoneticPr fontId="5"/>
  </si>
  <si>
    <t>工種検索</t>
    <rPh sb="0" eb="1">
      <t>コウ</t>
    </rPh>
    <rPh sb="1" eb="2">
      <t>タネ</t>
    </rPh>
    <rPh sb="2" eb="4">
      <t>ケンサク</t>
    </rPh>
    <phoneticPr fontId="5"/>
  </si>
  <si>
    <t>工種区分一覧</t>
    <rPh sb="0" eb="1">
      <t>コウ</t>
    </rPh>
    <rPh sb="1" eb="2">
      <t>タネ</t>
    </rPh>
    <rPh sb="2" eb="4">
      <t>クブン</t>
    </rPh>
    <rPh sb="4" eb="6">
      <t>イチラン</t>
    </rPh>
    <phoneticPr fontId="5"/>
  </si>
  <si>
    <t>消費税率一覧</t>
    <rPh sb="0" eb="3">
      <t>ショウヒゼイ</t>
    </rPh>
    <rPh sb="3" eb="4">
      <t>リツ</t>
    </rPh>
    <rPh sb="4" eb="6">
      <t>イチラン</t>
    </rPh>
    <phoneticPr fontId="5"/>
  </si>
  <si>
    <t>税率(5%)</t>
  </si>
  <si>
    <t>消費税率検索</t>
    <rPh sb="0" eb="3">
      <t>ショウヒゼイ</t>
    </rPh>
    <rPh sb="3" eb="4">
      <t>リツ</t>
    </rPh>
    <rPh sb="4" eb="6">
      <t>ケンサク</t>
    </rPh>
    <phoneticPr fontId="5"/>
  </si>
  <si>
    <t>リスト表示順</t>
    <rPh sb="3" eb="5">
      <t>ヒョウジ</t>
    </rPh>
    <rPh sb="5" eb="6">
      <t>ジュン</t>
    </rPh>
    <phoneticPr fontId="5"/>
  </si>
  <si>
    <t>VLOOKUP検索用</t>
    <rPh sb="7" eb="10">
      <t>ケンサクヨウ</t>
    </rPh>
    <phoneticPr fontId="5"/>
  </si>
  <si>
    <t>値</t>
    <rPh sb="0" eb="1">
      <t>アタイ</t>
    </rPh>
    <phoneticPr fontId="5"/>
  </si>
  <si>
    <t>数量</t>
    <phoneticPr fontId="5"/>
  </si>
  <si>
    <t>単位</t>
    <phoneticPr fontId="5"/>
  </si>
  <si>
    <t>単価</t>
    <phoneticPr fontId="5"/>
  </si>
  <si>
    <t>省略可</t>
    <rPh sb="0" eb="2">
      <t>ショウリャク</t>
    </rPh>
    <rPh sb="2" eb="3">
      <t>カ</t>
    </rPh>
    <phoneticPr fontId="5"/>
  </si>
  <si>
    <t>VLOOKUP検索用はリスト表示順を名称で並び替え</t>
    <rPh sb="7" eb="10">
      <t>ケンサクヨウ</t>
    </rPh>
    <rPh sb="14" eb="16">
      <t>ヒョウジ</t>
    </rPh>
    <rPh sb="16" eb="17">
      <t>ジュン</t>
    </rPh>
    <rPh sb="18" eb="20">
      <t>メイショウ</t>
    </rPh>
    <rPh sb="21" eb="22">
      <t>ナラ</t>
    </rPh>
    <rPh sb="23" eb="24">
      <t>カ</t>
    </rPh>
    <phoneticPr fontId="5"/>
  </si>
  <si>
    <t>工事名</t>
    <rPh sb="0" eb="2">
      <t>コウジ</t>
    </rPh>
    <rPh sb="2" eb="3">
      <t>メイ</t>
    </rPh>
    <phoneticPr fontId="5"/>
  </si>
  <si>
    <t>工事名は略称でも可です。</t>
    <rPh sb="0" eb="2">
      <t>コウジ</t>
    </rPh>
    <rPh sb="2" eb="3">
      <t>メイ</t>
    </rPh>
    <rPh sb="4" eb="6">
      <t>リャクショウ</t>
    </rPh>
    <rPh sb="8" eb="9">
      <t>カ</t>
    </rPh>
    <phoneticPr fontId="5"/>
  </si>
  <si>
    <t>郵便番号</t>
    <rPh sb="0" eb="4">
      <t>ユウビンバンゴウ</t>
    </rPh>
    <phoneticPr fontId="5"/>
  </si>
  <si>
    <t>未入力は不可です。</t>
    <rPh sb="0" eb="3">
      <t>ミニュウリョク</t>
    </rPh>
    <rPh sb="4" eb="6">
      <t>フカ</t>
    </rPh>
    <phoneticPr fontId="5"/>
  </si>
  <si>
    <t>会社名</t>
    <rPh sb="0" eb="3">
      <t>カイシャメイ</t>
    </rPh>
    <phoneticPr fontId="5"/>
  </si>
  <si>
    <t>住所１</t>
    <rPh sb="0" eb="2">
      <t>ジュウショ</t>
    </rPh>
    <phoneticPr fontId="5"/>
  </si>
  <si>
    <t>住所２</t>
    <rPh sb="0" eb="2">
      <t>ジュウショ</t>
    </rPh>
    <phoneticPr fontId="5"/>
  </si>
  <si>
    <t>内訳欄</t>
    <rPh sb="0" eb="2">
      <t>ウチワケ</t>
    </rPh>
    <rPh sb="2" eb="3">
      <t>ラン</t>
    </rPh>
    <phoneticPr fontId="5"/>
  </si>
  <si>
    <t>ファイルの取り扱い</t>
    <phoneticPr fontId="5"/>
  </si>
  <si>
    <t>消費税率</t>
    <rPh sb="0" eb="3">
      <t>ショウヒゼイ</t>
    </rPh>
    <rPh sb="3" eb="4">
      <t>リツ</t>
    </rPh>
    <phoneticPr fontId="5"/>
  </si>
  <si>
    <t>取引先コードは正確に入力してください。
取引先コードは弊社総務部までお問い合わせください。</t>
    <rPh sb="0" eb="2">
      <t>トリヒキ</t>
    </rPh>
    <rPh sb="2" eb="3">
      <t>サキ</t>
    </rPh>
    <rPh sb="7" eb="9">
      <t>セイカク</t>
    </rPh>
    <rPh sb="10" eb="12">
      <t>ニュウリョク</t>
    </rPh>
    <phoneticPr fontId="5"/>
  </si>
  <si>
    <t>未入力は不可です。
不要な場合は、半角スペースを入力してください。</t>
    <rPh sb="0" eb="3">
      <t>ミニュウリョク</t>
    </rPh>
    <rPh sb="4" eb="6">
      <t>フカ</t>
    </rPh>
    <phoneticPr fontId="5"/>
  </si>
  <si>
    <t>御社ご担当者様の氏名を入力してください。
不要な場合は、半角スペースを入力してください。</t>
    <rPh sb="0" eb="2">
      <t>オンシャ</t>
    </rPh>
    <rPh sb="3" eb="7">
      <t>タントウシャサマ</t>
    </rPh>
    <rPh sb="8" eb="10">
      <t>シメイ</t>
    </rPh>
    <rPh sb="11" eb="13">
      <t>ニュウリョク</t>
    </rPh>
    <phoneticPr fontId="5"/>
  </si>
  <si>
    <t>請求書の提出方法</t>
    <rPh sb="0" eb="3">
      <t>セイキュウショ</t>
    </rPh>
    <rPh sb="4" eb="6">
      <t>テイシュツ</t>
    </rPh>
    <rPh sb="6" eb="8">
      <t>ホウホウ</t>
    </rPh>
    <phoneticPr fontId="5"/>
  </si>
  <si>
    <t>「請求書」シートの取り扱い</t>
  </si>
  <si>
    <t>提出に関する手引き</t>
    <rPh sb="0" eb="2">
      <t>テイシュツ</t>
    </rPh>
    <rPh sb="3" eb="4">
      <t>カン</t>
    </rPh>
    <rPh sb="6" eb="8">
      <t>テビ</t>
    </rPh>
    <phoneticPr fontId="5"/>
  </si>
  <si>
    <t>「請求書」シートの削除の仕方</t>
    <rPh sb="9" eb="11">
      <t>サクジョ</t>
    </rPh>
    <rPh sb="12" eb="14">
      <t>シカタ</t>
    </rPh>
    <phoneticPr fontId="5"/>
  </si>
  <si>
    <t>※お使いのOffice(Excel)のバージョンによって操作が異なることがあります。</t>
    <rPh sb="2" eb="3">
      <t>ツカ</t>
    </rPh>
    <rPh sb="28" eb="30">
      <t>ソウサ</t>
    </rPh>
    <rPh sb="31" eb="32">
      <t>コト</t>
    </rPh>
    <phoneticPr fontId="5"/>
  </si>
  <si>
    <t>請求書の提出〆</t>
    <rPh sb="0" eb="3">
      <t>セイキュウショ</t>
    </rPh>
    <rPh sb="4" eb="6">
      <t>テイシュツ</t>
    </rPh>
    <phoneticPr fontId="5"/>
  </si>
  <si>
    <t>シートの種類
(5種類あります)</t>
    <rPh sb="4" eb="6">
      <t>シュルイ</t>
    </rPh>
    <rPh sb="9" eb="11">
      <t>シュルイ</t>
    </rPh>
    <phoneticPr fontId="5"/>
  </si>
  <si>
    <t>入力時の注意点</t>
  </si>
  <si>
    <t xml:space="preserve">・入力時には「入力時の注意点」と「請求書(入力例)」をご確認ください。
・工事ごと、消費税区分ごとに「請求書」１シートとなります。
異なる工事、消費税区分の場合、「請求書」シートをコピーしてご使用ください。
コピーについての詳細は　3.「請求書」シートのコピーの仕方　を参照ください。
・内訳が30項目を超える場合も同様に、「請求書」シートをコピーしてご使用ください。行の追加はできません。コピーしたシートの請求Noは別の番号を付番してください。
</t>
    <rPh sb="206" eb="208">
      <t>セイキュウ</t>
    </rPh>
    <phoneticPr fontId="5"/>
  </si>
  <si>
    <t>「請求書」シートのコピーの仕方</t>
    <rPh sb="13" eb="15">
      <t>シカタ</t>
    </rPh>
    <phoneticPr fontId="5"/>
  </si>
  <si>
    <t xml:space="preserve">・「請求書」シートのタブを右クリックして、［移動またはコピー］を選択します
</t>
    <rPh sb="2" eb="5">
      <t>セイキュウショ</t>
    </rPh>
    <rPh sb="13" eb="14">
      <t>ミギ</t>
    </rPh>
    <rPh sb="22" eb="24">
      <t>イドウ</t>
    </rPh>
    <rPh sb="32" eb="34">
      <t>センタク</t>
    </rPh>
    <phoneticPr fontId="5"/>
  </si>
  <si>
    <t>・［コピーを作成する］にチェックをつけて、「ファイルの取り扱い」を選択します。</t>
    <rPh sb="6" eb="8">
      <t>サクセイ</t>
    </rPh>
    <rPh sb="27" eb="28">
      <t>ト</t>
    </rPh>
    <rPh sb="29" eb="30">
      <t>アツカ</t>
    </rPh>
    <rPh sb="33" eb="35">
      <t>センタク</t>
    </rPh>
    <phoneticPr fontId="5"/>
  </si>
  <si>
    <t>・コピーされたシートは自動で「請求書(2)」のようにシート名がつきます。シート名は任意で変更可です。</t>
    <rPh sb="11" eb="13">
      <t>ジドウ</t>
    </rPh>
    <rPh sb="15" eb="18">
      <t>セイキュウショ</t>
    </rPh>
    <rPh sb="29" eb="30">
      <t>メイ</t>
    </rPh>
    <rPh sb="39" eb="40">
      <t>メイ</t>
    </rPh>
    <rPh sb="41" eb="43">
      <t>ニンイ</t>
    </rPh>
    <rPh sb="44" eb="46">
      <t>ヘンコウ</t>
    </rPh>
    <rPh sb="46" eb="47">
      <t>カ</t>
    </rPh>
    <phoneticPr fontId="5"/>
  </si>
  <si>
    <t xml:space="preserve">・削除したい「請求書」シートのタブを右クリックして、［削除］を選択します。
（例は「請求書」のシート名を「○月分○工事」と変更しているとき、9月分を削除するものです）
</t>
    <rPh sb="1" eb="3">
      <t>サクジョ</t>
    </rPh>
    <rPh sb="7" eb="10">
      <t>セイキュウショ</t>
    </rPh>
    <rPh sb="18" eb="19">
      <t>ミギ</t>
    </rPh>
    <rPh sb="27" eb="29">
      <t>サクジョ</t>
    </rPh>
    <rPh sb="31" eb="33">
      <t>センタク</t>
    </rPh>
    <rPh sb="39" eb="40">
      <t>レイ</t>
    </rPh>
    <rPh sb="42" eb="45">
      <t>セイキュウショ</t>
    </rPh>
    <rPh sb="50" eb="51">
      <t>メイ</t>
    </rPh>
    <rPh sb="54" eb="56">
      <t>ガツブン</t>
    </rPh>
    <rPh sb="57" eb="59">
      <t>コウジ</t>
    </rPh>
    <rPh sb="61" eb="63">
      <t>ヘンコウ</t>
    </rPh>
    <rPh sb="71" eb="73">
      <t>ガツブン</t>
    </rPh>
    <rPh sb="74" eb="76">
      <t>サクジョ</t>
    </rPh>
    <phoneticPr fontId="5"/>
  </si>
  <si>
    <t>・確認メッセージが出るので、［削除］をクリックするとシートが削除されます。</t>
    <rPh sb="1" eb="3">
      <t>カクニン</t>
    </rPh>
    <rPh sb="9" eb="10">
      <t>デ</t>
    </rPh>
    <rPh sb="15" eb="17">
      <t>サクジョ</t>
    </rPh>
    <rPh sb="30" eb="32">
      <t>サクジョ</t>
    </rPh>
    <phoneticPr fontId="5"/>
  </si>
  <si>
    <t>請求書提出時のシートの種類</t>
    <rPh sb="0" eb="3">
      <t>セイキュウショ</t>
    </rPh>
    <rPh sb="3" eb="5">
      <t>テイシュツ</t>
    </rPh>
    <rPh sb="5" eb="6">
      <t>ジ</t>
    </rPh>
    <rPh sb="11" eb="13">
      <t>シュルイ</t>
    </rPh>
    <phoneticPr fontId="5"/>
  </si>
  <si>
    <t>別紙で内訳がある場合</t>
    <rPh sb="0" eb="2">
      <t>ベッシ</t>
    </rPh>
    <rPh sb="3" eb="5">
      <t>ウチワケ</t>
    </rPh>
    <rPh sb="8" eb="10">
      <t>バアイ</t>
    </rPh>
    <phoneticPr fontId="5"/>
  </si>
  <si>
    <t xml:space="preserve">・「請求書」シート
　弊社宛の専用請求書書式です。
・「ファイルの取り扱い」シート
　シートの種類、「請求書」シートの取り扱い、「請求書」シートのコピーの仕方、「請求書」シートの削除の仕方、請求書提出方法について記載しております。
・「入力時の注意点」シート
　「請求書」シートに入力する際の注意点を記載しております。
・「請求書(入力例)」シート
・「請求書(計算式例)」シート
　内訳欄の消費税額と税込金額のセルに計算式が入力してありますので、必要に応じて参考にしてください。
</t>
    <rPh sb="2" eb="5">
      <t>セイキュウショ</t>
    </rPh>
    <rPh sb="34" eb="35">
      <t>ト</t>
    </rPh>
    <rPh sb="36" eb="37">
      <t>アツカ</t>
    </rPh>
    <rPh sb="48" eb="50">
      <t>シュルイ</t>
    </rPh>
    <rPh sb="52" eb="55">
      <t>セイキュウショ</t>
    </rPh>
    <rPh sb="60" eb="61">
      <t>ト</t>
    </rPh>
    <rPh sb="62" eb="63">
      <t>アツカ</t>
    </rPh>
    <rPh sb="82" eb="85">
      <t>セイキュウショ</t>
    </rPh>
    <rPh sb="90" eb="92">
      <t>サクジョ</t>
    </rPh>
    <rPh sb="93" eb="95">
      <t>シカタ</t>
    </rPh>
    <rPh sb="122" eb="123">
      <t>ジ</t>
    </rPh>
    <rPh sb="124" eb="127">
      <t>チュウイテン</t>
    </rPh>
    <phoneticPr fontId="5"/>
  </si>
  <si>
    <t>元請求No</t>
    <rPh sb="0" eb="1">
      <t>モト</t>
    </rPh>
    <rPh sb="1" eb="3">
      <t>セイキュウ</t>
    </rPh>
    <phoneticPr fontId="5"/>
  </si>
  <si>
    <t>・提出締日を過ぎてから訂正する場合
弊社現場担当者もしくは総務部までご連絡ください。</t>
    <rPh sb="6" eb="7">
      <t>ス</t>
    </rPh>
    <rPh sb="11" eb="13">
      <t>テイセイ</t>
    </rPh>
    <rPh sb="15" eb="17">
      <t>バアイ</t>
    </rPh>
    <rPh sb="18" eb="20">
      <t>ヘイシャ</t>
    </rPh>
    <rPh sb="20" eb="22">
      <t>ゲンバ</t>
    </rPh>
    <rPh sb="22" eb="25">
      <t>タントウシャ</t>
    </rPh>
    <phoneticPr fontId="5"/>
  </si>
  <si>
    <t>追加したい「請求書」シートのみをエクセルファイル内に入れて送信してください。
同一月で送信した「請求書」シートで使用した請求Noは使用不可ですので新しい請求Noを付番してください。
追加分請求書ファイルの送信をした場合、総務部までご連絡ください。</t>
    <rPh sb="39" eb="41">
      <t>ドウイツ</t>
    </rPh>
    <rPh sb="41" eb="42">
      <t>ヅキ</t>
    </rPh>
    <rPh sb="73" eb="74">
      <t>アタラ</t>
    </rPh>
    <rPh sb="76" eb="78">
      <t>セイキュウ</t>
    </rPh>
    <rPh sb="81" eb="83">
      <t>フバン</t>
    </rPh>
    <rPh sb="93" eb="94">
      <t>ブン</t>
    </rPh>
    <phoneticPr fontId="5"/>
  </si>
  <si>
    <t>・多数の工事の請求があっても、提出するエクセルファイルは１つにまとめてください。
・入力例等のシートは挿入された状態で構いません。
・提出月以外の「請求書」シートが含まれていないことをご確認ください。
・請求書のファイル名は「取引先コード　会社名」となるように変更してください。</t>
    <rPh sb="51" eb="53">
      <t>ソウニュウ</t>
    </rPh>
    <rPh sb="56" eb="58">
      <t>ジョウタイ</t>
    </rPh>
    <rPh sb="59" eb="60">
      <t>カマ</t>
    </rPh>
    <rPh sb="67" eb="69">
      <t>テイシュツ</t>
    </rPh>
    <rPh sb="69" eb="70">
      <t>ヅキ</t>
    </rPh>
    <rPh sb="70" eb="72">
      <t>イガイ</t>
    </rPh>
    <rPh sb="74" eb="77">
      <t>セイキュウショ</t>
    </rPh>
    <rPh sb="82" eb="83">
      <t>フク</t>
    </rPh>
    <rPh sb="93" eb="95">
      <t>カクニン</t>
    </rPh>
    <phoneticPr fontId="5"/>
  </si>
  <si>
    <t>請求書は月末締め、翌5日までご提出ください。
5日が休みの場合は前営業日になります。
4月分・12月分の締日・提出日はお問い合わせください。</t>
    <rPh sb="0" eb="3">
      <t>セイキュウショ</t>
    </rPh>
    <rPh sb="4" eb="6">
      <t>ゲツマツ</t>
    </rPh>
    <rPh sb="6" eb="7">
      <t>ジ</t>
    </rPh>
    <rPh sb="9" eb="10">
      <t>ヨク</t>
    </rPh>
    <rPh sb="11" eb="12">
      <t>ニチ</t>
    </rPh>
    <rPh sb="15" eb="17">
      <t>テイシュツ</t>
    </rPh>
    <rPh sb="24" eb="25">
      <t>ニチ</t>
    </rPh>
    <rPh sb="26" eb="27">
      <t>ヤス</t>
    </rPh>
    <rPh sb="29" eb="31">
      <t>バアイ</t>
    </rPh>
    <rPh sb="32" eb="33">
      <t>ゼン</t>
    </rPh>
    <rPh sb="33" eb="36">
      <t>エイギョウビ</t>
    </rPh>
    <rPh sb="44" eb="45">
      <t>ガツ</t>
    </rPh>
    <rPh sb="45" eb="46">
      <t>ブン</t>
    </rPh>
    <rPh sb="49" eb="51">
      <t>ガツブン</t>
    </rPh>
    <rPh sb="52" eb="54">
      <t>シメビ</t>
    </rPh>
    <rPh sb="55" eb="57">
      <t>テイシュツ</t>
    </rPh>
    <rPh sb="57" eb="58">
      <t>ビ</t>
    </rPh>
    <rPh sb="60" eb="61">
      <t>ト</t>
    </rPh>
    <rPh sb="62" eb="63">
      <t>ア</t>
    </rPh>
    <phoneticPr fontId="5"/>
  </si>
  <si>
    <t>注1</t>
    <rPh sb="0" eb="1">
      <t>チュウ</t>
    </rPh>
    <phoneticPr fontId="5"/>
  </si>
  <si>
    <t>例</t>
    <rPh sb="0" eb="1">
      <t>レイ</t>
    </rPh>
    <phoneticPr fontId="5"/>
  </si>
  <si>
    <t>・提出締日より前に訂正する場合
訂正したい「請求書」シートのみをエクセルファイル内に入れて送信してください。
同一月で送信した「請求書」シートで使用した請求Noは使用不可です。
訂正前の請求Noを元請求Noに入力してください。
差し替え分請求書ファイルの送信をした場合、総務部までご連絡ください。</t>
    <rPh sb="1" eb="3">
      <t>テイシュツ</t>
    </rPh>
    <rPh sb="3" eb="5">
      <t>シメビ</t>
    </rPh>
    <rPh sb="7" eb="8">
      <t>マエ</t>
    </rPh>
    <rPh sb="9" eb="11">
      <t>テイセイ</t>
    </rPh>
    <rPh sb="13" eb="15">
      <t>バアイ</t>
    </rPh>
    <rPh sb="16" eb="18">
      <t>テイセイ</t>
    </rPh>
    <rPh sb="89" eb="91">
      <t>テイセイ</t>
    </rPh>
    <rPh sb="91" eb="92">
      <t>マエ</t>
    </rPh>
    <rPh sb="98" eb="99">
      <t>モト</t>
    </rPh>
    <rPh sb="99" eb="101">
      <t>セイキュウ</t>
    </rPh>
    <rPh sb="104" eb="106">
      <t>ニュウリョク</t>
    </rPh>
    <rPh sb="114" eb="115">
      <t>サ</t>
    </rPh>
    <rPh sb="116" eb="117">
      <t>カ</t>
    </rPh>
    <rPh sb="118" eb="119">
      <t>ブン</t>
    </rPh>
    <rPh sb="119" eb="122">
      <t>セイキュウショ</t>
    </rPh>
    <phoneticPr fontId="5"/>
  </si>
  <si>
    <t>同一月で送信した「請求書」シートで使用した請求Noは使用不可、ということについての詳細は以下の通りです。</t>
    <rPh sb="41" eb="43">
      <t>ショウサイ</t>
    </rPh>
    <rPh sb="44" eb="46">
      <t>イカ</t>
    </rPh>
    <rPh sb="47" eb="48">
      <t>トオ</t>
    </rPh>
    <phoneticPr fontId="5"/>
  </si>
  <si>
    <t>請求書Noについて</t>
    <rPh sb="0" eb="3">
      <t>セイキュウショ</t>
    </rPh>
    <phoneticPr fontId="5"/>
  </si>
  <si>
    <t>①最初に提出したときに3現場分のシートがあり、請求Noを順に1～3と付番してメール送信した。</t>
    <rPh sb="1" eb="3">
      <t>サイショ</t>
    </rPh>
    <rPh sb="4" eb="6">
      <t>テイシュツ</t>
    </rPh>
    <rPh sb="12" eb="14">
      <t>ゲンバ</t>
    </rPh>
    <rPh sb="14" eb="15">
      <t>ブン</t>
    </rPh>
    <rPh sb="23" eb="25">
      <t>セイキュウ</t>
    </rPh>
    <rPh sb="28" eb="29">
      <t>ジュン</t>
    </rPh>
    <rPh sb="34" eb="36">
      <t>フバン</t>
    </rPh>
    <rPh sb="41" eb="43">
      <t>ソウシン</t>
    </rPh>
    <phoneticPr fontId="5"/>
  </si>
  <si>
    <t>②請求書を1現場分追加することになり、同一月ですでに1～3を使用しているため4と付番して、追加現場の請求書シートのみをメール送信した。</t>
    <rPh sb="1" eb="4">
      <t>セイキュウショ</t>
    </rPh>
    <rPh sb="6" eb="8">
      <t>ゲンバ</t>
    </rPh>
    <rPh sb="8" eb="9">
      <t>ブン</t>
    </rPh>
    <rPh sb="9" eb="11">
      <t>ツイカ</t>
    </rPh>
    <rPh sb="19" eb="21">
      <t>ドウイツ</t>
    </rPh>
    <rPh sb="21" eb="22">
      <t>ヅキ</t>
    </rPh>
    <rPh sb="30" eb="32">
      <t>シヨウ</t>
    </rPh>
    <rPh sb="40" eb="42">
      <t>フバン</t>
    </rPh>
    <rPh sb="45" eb="47">
      <t>ツイカ</t>
    </rPh>
    <rPh sb="47" eb="49">
      <t>ゲンバ</t>
    </rPh>
    <rPh sb="50" eb="53">
      <t>セイキュウショ</t>
    </rPh>
    <rPh sb="62" eb="64">
      <t>ソウシン</t>
    </rPh>
    <phoneticPr fontId="5"/>
  </si>
  <si>
    <t>③請求Noを2と付番した請求書を訂正することになった。②の追加分も含めると同一月ですでに1～4を使用しているため5と付番して、元請求書Noに差し替えしたい請求書の2と入力し、訂正現場分の請求書シートのみをメール送信した。</t>
    <rPh sb="1" eb="3">
      <t>セイキュウ</t>
    </rPh>
    <rPh sb="8" eb="10">
      <t>フバン</t>
    </rPh>
    <rPh sb="12" eb="15">
      <t>セイキュウショ</t>
    </rPh>
    <rPh sb="16" eb="18">
      <t>テイセイ</t>
    </rPh>
    <rPh sb="29" eb="31">
      <t>ツイカ</t>
    </rPh>
    <rPh sb="31" eb="32">
      <t>ブン</t>
    </rPh>
    <rPh sb="33" eb="34">
      <t>フク</t>
    </rPh>
    <rPh sb="37" eb="39">
      <t>ドウイツ</t>
    </rPh>
    <rPh sb="39" eb="40">
      <t>ヅキ</t>
    </rPh>
    <rPh sb="48" eb="50">
      <t>シヨウ</t>
    </rPh>
    <rPh sb="58" eb="60">
      <t>フバン</t>
    </rPh>
    <rPh sb="63" eb="64">
      <t>モト</t>
    </rPh>
    <rPh sb="64" eb="67">
      <t>セイキュウショ</t>
    </rPh>
    <rPh sb="70" eb="71">
      <t>サ</t>
    </rPh>
    <rPh sb="72" eb="73">
      <t>カ</t>
    </rPh>
    <rPh sb="77" eb="80">
      <t>セイキュウショ</t>
    </rPh>
    <rPh sb="83" eb="85">
      <t>ニュウリョク</t>
    </rPh>
    <rPh sb="87" eb="89">
      <t>テイセイ</t>
    </rPh>
    <rPh sb="89" eb="91">
      <t>ゲンバ</t>
    </rPh>
    <rPh sb="91" eb="92">
      <t>ブン</t>
    </rPh>
    <rPh sb="93" eb="96">
      <t>セイキュウショ</t>
    </rPh>
    <phoneticPr fontId="5"/>
  </si>
  <si>
    <r>
      <t xml:space="preserve">弊社の請求書受信専用メールアドレスまで請求書ファイルを送信してください。
件名はエクセルファイル名と同様に「取引先コード　会社名」と入力してください。
請求書受信専用メールアドレス
</t>
    </r>
    <r>
      <rPr>
        <sz val="18"/>
        <rFont val="ＭＳ ゴシック"/>
        <family val="3"/>
        <charset val="128"/>
      </rPr>
      <t xml:space="preserve">invoice@hayashikensetsu.co.jp
</t>
    </r>
    <rPh sb="6" eb="8">
      <t>ジュシン</t>
    </rPh>
    <rPh sb="77" eb="80">
      <t>セイキュウショ</t>
    </rPh>
    <rPh sb="82" eb="84">
      <t>センヨウ</t>
    </rPh>
    <phoneticPr fontId="5"/>
  </si>
  <si>
    <t>請求書提出後に追加がある場合(注1)</t>
    <rPh sb="0" eb="3">
      <t>セイキュウショ</t>
    </rPh>
    <rPh sb="3" eb="5">
      <t>テイシュツ</t>
    </rPh>
    <rPh sb="5" eb="6">
      <t>ゴ</t>
    </rPh>
    <rPh sb="7" eb="9">
      <t>ツイカ</t>
    </rPh>
    <rPh sb="12" eb="14">
      <t>バアイ</t>
    </rPh>
    <rPh sb="15" eb="16">
      <t>チュウ</t>
    </rPh>
    <phoneticPr fontId="5"/>
  </si>
  <si>
    <t>請求書提出後に訂正がある場合(注1)</t>
    <rPh sb="0" eb="3">
      <t>セイキュウショ</t>
    </rPh>
    <rPh sb="3" eb="5">
      <t>テイシュツ</t>
    </rPh>
    <rPh sb="5" eb="6">
      <t>ゴ</t>
    </rPh>
    <rPh sb="7" eb="9">
      <t>テイセイ</t>
    </rPh>
    <rPh sb="12" eb="14">
      <t>バアイ</t>
    </rPh>
    <phoneticPr fontId="5"/>
  </si>
  <si>
    <t>請求日付は西暦で月末日を指定してください。
月末日が休日であっても、その日付を入力してください。
前月分の請求書を遅れて提出する場合でも、請求日付は本来の提出時期に見合った月末日を入力し、内訳欄で前月分の日付を入力してください。（その場合内訳欄日付の背景が黄色になりますが、そのままご提出ください）</t>
    <rPh sb="0" eb="2">
      <t>セイキュウ</t>
    </rPh>
    <rPh sb="2" eb="4">
      <t>ヒヅケ</t>
    </rPh>
    <rPh sb="5" eb="7">
      <t>セイレキ</t>
    </rPh>
    <rPh sb="8" eb="10">
      <t>ゲツマツ</t>
    </rPh>
    <rPh sb="10" eb="11">
      <t>ビ</t>
    </rPh>
    <rPh sb="12" eb="14">
      <t>シテイ</t>
    </rPh>
    <rPh sb="50" eb="52">
      <t>ゼンゲツ</t>
    </rPh>
    <rPh sb="52" eb="53">
      <t>ブン</t>
    </rPh>
    <rPh sb="54" eb="57">
      <t>セイキュウショ</t>
    </rPh>
    <rPh sb="58" eb="59">
      <t>オク</t>
    </rPh>
    <rPh sb="61" eb="63">
      <t>テイシュツ</t>
    </rPh>
    <rPh sb="65" eb="67">
      <t>バアイ</t>
    </rPh>
    <rPh sb="70" eb="72">
      <t>セイキュウ</t>
    </rPh>
    <rPh sb="72" eb="74">
      <t>ヒヅケ</t>
    </rPh>
    <rPh sb="75" eb="77">
      <t>ホンライ</t>
    </rPh>
    <rPh sb="78" eb="80">
      <t>テイシュツ</t>
    </rPh>
    <rPh sb="80" eb="82">
      <t>ジキ</t>
    </rPh>
    <rPh sb="83" eb="85">
      <t>ミア</t>
    </rPh>
    <rPh sb="87" eb="89">
      <t>ゲツマツ</t>
    </rPh>
    <rPh sb="89" eb="90">
      <t>ビ</t>
    </rPh>
    <rPh sb="91" eb="93">
      <t>ニュウリョク</t>
    </rPh>
    <rPh sb="95" eb="97">
      <t>ウチワケ</t>
    </rPh>
    <rPh sb="97" eb="98">
      <t>ラン</t>
    </rPh>
    <rPh sb="99" eb="101">
      <t>ゼンゲツ</t>
    </rPh>
    <rPh sb="101" eb="102">
      <t>ブン</t>
    </rPh>
    <rPh sb="103" eb="105">
      <t>ヒヅケ</t>
    </rPh>
    <rPh sb="106" eb="108">
      <t>ニュウリョク</t>
    </rPh>
    <rPh sb="118" eb="120">
      <t>バアイ</t>
    </rPh>
    <rPh sb="120" eb="122">
      <t>ウチワケ</t>
    </rPh>
    <rPh sb="122" eb="123">
      <t>ラン</t>
    </rPh>
    <rPh sb="123" eb="125">
      <t>ヒヅケ</t>
    </rPh>
    <rPh sb="126" eb="128">
      <t>ハイケイ</t>
    </rPh>
    <rPh sb="129" eb="131">
      <t>キイロ</t>
    </rPh>
    <rPh sb="143" eb="145">
      <t>テイシュツ</t>
    </rPh>
    <phoneticPr fontId="5"/>
  </si>
  <si>
    <t>請求Noはシートごとに異なる番号を任意に付番してください。
(1～99999)
同一月内でファイルが分かれた場合（追加や訂正があり2回目のメール送信がある場合）でも、同一の番号は付番しないでください。</t>
    <rPh sb="0" eb="2">
      <t>セイキュウ</t>
    </rPh>
    <rPh sb="11" eb="12">
      <t>コト</t>
    </rPh>
    <rPh sb="14" eb="16">
      <t>バンゴウ</t>
    </rPh>
    <rPh sb="17" eb="19">
      <t>ニンイ</t>
    </rPh>
    <rPh sb="20" eb="22">
      <t>フバン</t>
    </rPh>
    <rPh sb="57" eb="59">
      <t>ツイカ</t>
    </rPh>
    <rPh sb="60" eb="62">
      <t>テイセイ</t>
    </rPh>
    <rPh sb="66" eb="68">
      <t>カイメ</t>
    </rPh>
    <rPh sb="72" eb="74">
      <t>ソウシン</t>
    </rPh>
    <rPh sb="77" eb="79">
      <t>バアイ</t>
    </rPh>
    <phoneticPr fontId="5"/>
  </si>
  <si>
    <t>シートごとに消費税率を選択してください。
非課税について、産業廃棄物税や軽油税など、課税対象の項目（産廃処理、軽油代など）に付随して発生する非課税項目は同一請求書シートに記載してください。</t>
    <rPh sb="6" eb="9">
      <t>ショウヒゼイ</t>
    </rPh>
    <rPh sb="9" eb="10">
      <t>リツ</t>
    </rPh>
    <rPh sb="11" eb="13">
      <t>センタク</t>
    </rPh>
    <rPh sb="27" eb="30">
      <t>ヒカゼイ</t>
    </rPh>
    <rPh sb="35" eb="37">
      <t>サンギョウ</t>
    </rPh>
    <rPh sb="37" eb="40">
      <t>ハイキブツ</t>
    </rPh>
    <rPh sb="40" eb="41">
      <t>ゼイ</t>
    </rPh>
    <rPh sb="42" eb="44">
      <t>ケイユ</t>
    </rPh>
    <rPh sb="44" eb="45">
      <t>ゼイ</t>
    </rPh>
    <rPh sb="48" eb="50">
      <t>カゼイ</t>
    </rPh>
    <rPh sb="50" eb="52">
      <t>タイショウ</t>
    </rPh>
    <rPh sb="53" eb="55">
      <t>コウモク</t>
    </rPh>
    <rPh sb="56" eb="58">
      <t>サンパイ</t>
    </rPh>
    <rPh sb="58" eb="60">
      <t>ショリ</t>
    </rPh>
    <rPh sb="61" eb="63">
      <t>ケイユ</t>
    </rPh>
    <rPh sb="63" eb="64">
      <t>ダイ</t>
    </rPh>
    <rPh sb="68" eb="70">
      <t>フズイ</t>
    </rPh>
    <rPh sb="72" eb="74">
      <t>ハッセイ</t>
    </rPh>
    <rPh sb="76" eb="79">
      <t>ヒカゼイ</t>
    </rPh>
    <rPh sb="79" eb="81">
      <t>コウモク</t>
    </rPh>
    <rPh sb="82" eb="84">
      <t>ドウイツ</t>
    </rPh>
    <rPh sb="84" eb="87">
      <t>セイキュウショ</t>
    </rPh>
    <rPh sb="91" eb="93">
      <t>キサイ</t>
    </rPh>
    <phoneticPr fontId="5"/>
  </si>
  <si>
    <t>工事番号</t>
    <rPh sb="0" eb="2">
      <t>コウジ</t>
    </rPh>
    <rPh sb="2" eb="4">
      <t>バンゴウ</t>
    </rPh>
    <phoneticPr fontId="5"/>
  </si>
  <si>
    <t>工事番号は正確に入力してください。
工事番号は注文書を確認していただくか、弊社現場担当者までお問い合わせください。</t>
    <rPh sb="0" eb="2">
      <t>コウジ</t>
    </rPh>
    <rPh sb="2" eb="4">
      <t>バンゴウ</t>
    </rPh>
    <rPh sb="5" eb="7">
      <t>セイカク</t>
    </rPh>
    <rPh sb="8" eb="10">
      <t>ニュウリョク</t>
    </rPh>
    <rPh sb="20" eb="22">
      <t>バンゴウ</t>
    </rPh>
    <phoneticPr fontId="5"/>
  </si>
  <si>
    <t>工事番号／工事名</t>
    <rPh sb="0" eb="2">
      <t>コウジ</t>
    </rPh>
    <rPh sb="2" eb="4">
      <t>バンゴウ</t>
    </rPh>
    <rPh sb="5" eb="7">
      <t>コウジ</t>
    </rPh>
    <rPh sb="7" eb="8">
      <t>メイ</t>
    </rPh>
    <phoneticPr fontId="5"/>
  </si>
  <si>
    <t>1:直接仮設工事</t>
  </si>
  <si>
    <t>2:土工事</t>
  </si>
  <si>
    <t>3:杭地業工事</t>
  </si>
  <si>
    <t>4:コンクリート工事</t>
  </si>
  <si>
    <t>5:型枠工事</t>
  </si>
  <si>
    <t>6:鉄筋工事</t>
  </si>
  <si>
    <t>7:鉄骨工事</t>
  </si>
  <si>
    <t>8:組石工事</t>
  </si>
  <si>
    <t>9:屋根工事</t>
  </si>
  <si>
    <t>10:防水工事</t>
  </si>
  <si>
    <t>11:石・タイル工事</t>
  </si>
  <si>
    <t>12:木工事</t>
  </si>
  <si>
    <t>13:金属工事</t>
  </si>
  <si>
    <t>14:金属建具工事</t>
  </si>
  <si>
    <t>15:木製建具工事</t>
  </si>
  <si>
    <t>16:ガラス工事</t>
  </si>
  <si>
    <t>17:左官工事</t>
  </si>
  <si>
    <t>18:塗装工事</t>
  </si>
  <si>
    <t>19:内装工事</t>
  </si>
  <si>
    <t>20:家具工事</t>
  </si>
  <si>
    <t>21:雑工事</t>
  </si>
  <si>
    <t>22:外構工事</t>
  </si>
  <si>
    <t>23:電気設備工事</t>
  </si>
  <si>
    <t>24:機械設備工事</t>
  </si>
  <si>
    <t>25:昇降機設備工事</t>
  </si>
  <si>
    <t>26:準備（解体）工事</t>
  </si>
  <si>
    <t>27:共通仮設工事</t>
  </si>
  <si>
    <t>28:現場管理費</t>
  </si>
  <si>
    <t>29:</t>
  </si>
  <si>
    <t>30:</t>
  </si>
  <si>
    <t>31:</t>
  </si>
  <si>
    <t>32:</t>
  </si>
  <si>
    <t>33:</t>
  </si>
  <si>
    <t>34:</t>
  </si>
  <si>
    <t>35:</t>
  </si>
  <si>
    <t>36:</t>
  </si>
  <si>
    <t>37:</t>
  </si>
  <si>
    <t>38:</t>
  </si>
  <si>
    <t>39:</t>
  </si>
  <si>
    <t>40:</t>
  </si>
  <si>
    <t>41:</t>
  </si>
  <si>
    <t>42:</t>
  </si>
  <si>
    <t>43:</t>
  </si>
  <si>
    <t>44:</t>
  </si>
  <si>
    <t>45:</t>
  </si>
  <si>
    <t>46:</t>
  </si>
  <si>
    <t>47:</t>
  </si>
  <si>
    <t>48:</t>
  </si>
  <si>
    <t>49:</t>
  </si>
  <si>
    <t>50:</t>
  </si>
  <si>
    <t>29:あああ</t>
  </si>
  <si>
    <t>ガラス工事</t>
  </si>
  <si>
    <t>コンクリート工事</t>
  </si>
  <si>
    <t>屋根工事</t>
  </si>
  <si>
    <t>家具工事</t>
  </si>
  <si>
    <t>外構工事</t>
  </si>
  <si>
    <t>機械設備工事</t>
  </si>
  <si>
    <t>共通仮設工事</t>
  </si>
  <si>
    <t>金属建具工事</t>
  </si>
  <si>
    <t>金属工事</t>
  </si>
  <si>
    <t>型枠工事</t>
  </si>
  <si>
    <t>現場管理費</t>
  </si>
  <si>
    <t>杭地業工事</t>
  </si>
  <si>
    <t>左官工事</t>
  </si>
  <si>
    <t>雑工事</t>
  </si>
  <si>
    <t>準備（解体）工事</t>
  </si>
  <si>
    <t>昇降機設備工事</t>
  </si>
  <si>
    <t>石・タイル工事</t>
  </si>
  <si>
    <t>組石工事</t>
  </si>
  <si>
    <t>直接仮設工事</t>
  </si>
  <si>
    <t>鉄筋工事</t>
  </si>
  <si>
    <t>鉄骨工事</t>
  </si>
  <si>
    <t>電気設備工事</t>
  </si>
  <si>
    <t>土工事</t>
  </si>
  <si>
    <t>内装工事</t>
  </si>
  <si>
    <t>防水工事</t>
  </si>
  <si>
    <t>木工事</t>
  </si>
  <si>
    <t>木製建具工事</t>
  </si>
  <si>
    <t>（計算式例）</t>
    <phoneticPr fontId="5"/>
  </si>
  <si>
    <t>999-0000</t>
    <phoneticPr fontId="5"/>
  </si>
  <si>
    <t>0234-11-1111</t>
    <phoneticPr fontId="5"/>
  </si>
  <si>
    <t>0234-22-2222</t>
    <phoneticPr fontId="5"/>
  </si>
  <si>
    <t>ｶ)ｼｶｸｼｶｸﾄｿｳ</t>
    <phoneticPr fontId="5"/>
  </si>
  <si>
    <t>登録番号</t>
    <rPh sb="0" eb="2">
      <t>トウロク</t>
    </rPh>
    <rPh sb="2" eb="4">
      <t>バンゴウ</t>
    </rPh>
    <phoneticPr fontId="5"/>
  </si>
  <si>
    <t>Ver.2.00</t>
    <phoneticPr fontId="5"/>
  </si>
  <si>
    <t>税端数</t>
    <rPh sb="0" eb="1">
      <t>ゼイ</t>
    </rPh>
    <rPh sb="1" eb="3">
      <t>ハスウ</t>
    </rPh>
    <phoneticPr fontId="5"/>
  </si>
  <si>
    <t>金額</t>
    <rPh sb="0" eb="2">
      <t>キンガク</t>
    </rPh>
    <phoneticPr fontId="5"/>
  </si>
  <si>
    <t>課税合計</t>
    <rPh sb="0" eb="2">
      <t>カゼイ</t>
    </rPh>
    <rPh sb="2" eb="4">
      <t>ゴウケイ</t>
    </rPh>
    <phoneticPr fontId="5"/>
  </si>
  <si>
    <t>非課税合計</t>
    <rPh sb="0" eb="1">
      <t>ヒ</t>
    </rPh>
    <rPh sb="1" eb="3">
      <t>カゼイ</t>
    </rPh>
    <rPh sb="3" eb="5">
      <t>ゴウケイ</t>
    </rPh>
    <phoneticPr fontId="5"/>
  </si>
  <si>
    <t>小計</t>
    <rPh sb="0" eb="2">
      <t>ショウケイ</t>
    </rPh>
    <phoneticPr fontId="5"/>
  </si>
  <si>
    <t>総合計</t>
    <rPh sb="0" eb="1">
      <t>ソウ</t>
    </rPh>
    <rPh sb="1" eb="3">
      <t>ゴウケイ</t>
    </rPh>
    <phoneticPr fontId="5"/>
  </si>
  <si>
    <t>非課税</t>
    <rPh sb="0" eb="3">
      <t>ヒカゼイ</t>
    </rPh>
    <phoneticPr fontId="5"/>
  </si>
  <si>
    <t>税抜</t>
    <phoneticPr fontId="5"/>
  </si>
  <si>
    <t>税込</t>
    <phoneticPr fontId="5"/>
  </si>
  <si>
    <t>消費税調整</t>
    <rPh sb="0" eb="3">
      <t>ショウヒゼイ</t>
    </rPh>
    <rPh sb="3" eb="5">
      <t>チョウセイ</t>
    </rPh>
    <phoneticPr fontId="5"/>
  </si>
  <si>
    <t>単に割り算しただけ</t>
    <rPh sb="0" eb="1">
      <t>タン</t>
    </rPh>
    <rPh sb="2" eb="3">
      <t>ワ</t>
    </rPh>
    <rPh sb="4" eb="5">
      <t>ザン</t>
    </rPh>
    <phoneticPr fontId="5"/>
  </si>
  <si>
    <t>金額種別</t>
    <rPh sb="0" eb="2">
      <t>キンガク</t>
    </rPh>
    <rPh sb="2" eb="4">
      <t>シュベツ</t>
    </rPh>
    <phoneticPr fontId="5"/>
  </si>
  <si>
    <t>まるめ後の消費税</t>
    <rPh sb="3" eb="4">
      <t>ゴ</t>
    </rPh>
    <rPh sb="5" eb="8">
      <t>ショウヒゼイ</t>
    </rPh>
    <phoneticPr fontId="5"/>
  </si>
  <si>
    <t>税端数が上記以外</t>
    <rPh sb="0" eb="1">
      <t>ゼイ</t>
    </rPh>
    <rPh sb="1" eb="3">
      <t>ハスウ</t>
    </rPh>
    <rPh sb="4" eb="6">
      <t>ジョウキ</t>
    </rPh>
    <rPh sb="6" eb="8">
      <t>イガイ</t>
    </rPh>
    <phoneticPr fontId="20"/>
  </si>
  <si>
    <t>まるめ</t>
    <phoneticPr fontId="20"/>
  </si>
  <si>
    <t>消費税(端数有)</t>
    <rPh sb="0" eb="3">
      <t>ショウヒゼイ</t>
    </rPh>
    <rPh sb="4" eb="6">
      <t>ハスウ</t>
    </rPh>
    <rPh sb="6" eb="7">
      <t>ア</t>
    </rPh>
    <phoneticPr fontId="5"/>
  </si>
  <si>
    <t>数値エラー</t>
    <rPh sb="0" eb="2">
      <t>スウチ</t>
    </rPh>
    <phoneticPr fontId="5"/>
  </si>
  <si>
    <t>金額計</t>
    <rPh sb="0" eb="2">
      <t>キンガク</t>
    </rPh>
    <rPh sb="2" eb="3">
      <t>ケイ</t>
    </rPh>
    <phoneticPr fontId="5"/>
  </si>
  <si>
    <t>切り上げ</t>
  </si>
  <si>
    <t>切り捨て</t>
  </si>
  <si>
    <t>四捨五入</t>
  </si>
  <si>
    <t>内　　　　訳</t>
    <phoneticPr fontId="5"/>
  </si>
  <si>
    <t>税抜</t>
  </si>
  <si>
    <t>課税事業者</t>
  </si>
  <si>
    <t>事業者</t>
    <rPh sb="0" eb="3">
      <t>ジギョウシャ</t>
    </rPh>
    <phoneticPr fontId="5"/>
  </si>
  <si>
    <t>※以前のバージョンからコピペされると、条件付書式が不正になるための、コピペ防止策。</t>
    <rPh sb="1" eb="3">
      <t>イゼン</t>
    </rPh>
    <rPh sb="19" eb="22">
      <t>ジョウケンツ</t>
    </rPh>
    <rPh sb="22" eb="24">
      <t>ショシキ</t>
    </rPh>
    <rPh sb="25" eb="27">
      <t>フセイ</t>
    </rPh>
    <rPh sb="37" eb="39">
      <t>ボウシ</t>
    </rPh>
    <rPh sb="39" eb="40">
      <t>サク</t>
    </rPh>
    <phoneticPr fontId="5"/>
  </si>
  <si>
    <t>で塗りつぶしされている列幅をゼロにする。</t>
    <rPh sb="1" eb="2">
      <t>ヌ</t>
    </rPh>
    <rPh sb="11" eb="12">
      <t>レツ</t>
    </rPh>
    <rPh sb="12" eb="13">
      <t>ハバ</t>
    </rPh>
    <phoneticPr fontId="5"/>
  </si>
  <si>
    <t>←</t>
    <phoneticPr fontId="5"/>
  </si>
  <si>
    <t>計算式例</t>
    <phoneticPr fontId="5"/>
  </si>
  <si>
    <t>山形県酒田市○○町1丁目2-3</t>
    <phoneticPr fontId="5"/>
  </si>
  <si>
    <t>△△ビル２階</t>
    <phoneticPr fontId="5"/>
  </si>
  <si>
    <t>（株）□□塗装</t>
    <phoneticPr fontId="5"/>
  </si>
  <si>
    <t>T1-1234-1234-1234</t>
    <phoneticPr fontId="5"/>
  </si>
  <si>
    <t>酒田　太郎</t>
    <phoneticPr fontId="5"/>
  </si>
  <si>
    <t>荘内銀行</t>
    <phoneticPr fontId="5"/>
  </si>
  <si>
    <t>酒田中央支店</t>
    <phoneticPr fontId="5"/>
  </si>
  <si>
    <t>御成跨線橋</t>
    <phoneticPr fontId="5"/>
  </si>
  <si>
    <t>塗装工事一式</t>
    <phoneticPr fontId="5"/>
  </si>
  <si>
    <t>式</t>
  </si>
  <si>
    <t>一式</t>
  </si>
  <si>
    <t>○×塗料</t>
  </si>
  <si>
    <t>缶</t>
  </si>
  <si>
    <t>□△塗料</t>
  </si>
  <si>
    <t>10缶</t>
  </si>
  <si>
    <t>軽油代</t>
  </si>
  <si>
    <t>ℓ</t>
  </si>
  <si>
    <t>軽油税</t>
  </si>
  <si>
    <t>aaa</t>
  </si>
  <si>
    <t>（入力例）</t>
    <phoneticPr fontId="5"/>
  </si>
  <si>
    <t>入力例</t>
    <phoneticPr fontId="5"/>
  </si>
  <si>
    <t>ver.2.00から変更点　10 総括表の廃止と支払通知メール案内の開始</t>
    <rPh sb="10" eb="13">
      <t>ヘンコウテン</t>
    </rPh>
    <rPh sb="17" eb="20">
      <t>ソウカツヒョウ</t>
    </rPh>
    <rPh sb="21" eb="23">
      <t>ハイシ</t>
    </rPh>
    <rPh sb="24" eb="26">
      <t>シハライ</t>
    </rPh>
    <rPh sb="26" eb="28">
      <t>ツウチ</t>
    </rPh>
    <rPh sb="31" eb="33">
      <t>アンナイ</t>
    </rPh>
    <rPh sb="34" eb="36">
      <t>カイシ</t>
    </rPh>
    <phoneticPr fontId="5"/>
  </si>
  <si>
    <t>総括表の廃止と
支払通知メール案内の開始</t>
    <rPh sb="0" eb="3">
      <t>ソウカツヒョウ</t>
    </rPh>
    <rPh sb="4" eb="6">
      <t>ハイシ</t>
    </rPh>
    <rPh sb="8" eb="10">
      <t>シハライ</t>
    </rPh>
    <rPh sb="10" eb="12">
      <t>ツウチ</t>
    </rPh>
    <rPh sb="15" eb="17">
      <t>アンナイ</t>
    </rPh>
    <rPh sb="18" eb="20">
      <t>カイシ</t>
    </rPh>
    <phoneticPr fontId="5"/>
  </si>
  <si>
    <t xml:space="preserve">令和５年６月末締め分請求書ご提出時より総括表は廃止になります。
支払通知書をメールでご案内させていただきます。
請求書の押印に代えての金額確認となりますので、ご請求金額と相違ないことをご確認ください。
</t>
    <phoneticPr fontId="5"/>
  </si>
  <si>
    <t>請求書データの送信が必要です。「請求書」シートの内訳に別紙参照と入力してください。
別紙内訳は本社宛てに1部提出、現場担当者宛てに1部提出してください。納品時の伝票などを添付される場合は、現場担当者宛ての1部のみで結構です。
Ａ現場は内訳入力、Ｂ現場は別紙参照として内訳を添付、という提出の仕方も可です。</t>
    <rPh sb="42" eb="44">
      <t>ベッシ</t>
    </rPh>
    <rPh sb="44" eb="46">
      <t>ウチワケ</t>
    </rPh>
    <rPh sb="47" eb="49">
      <t>ホンシャ</t>
    </rPh>
    <rPh sb="49" eb="50">
      <t>ア</t>
    </rPh>
    <rPh sb="53" eb="54">
      <t>ブ</t>
    </rPh>
    <rPh sb="54" eb="56">
      <t>テイシュツ</t>
    </rPh>
    <rPh sb="57" eb="59">
      <t>ゲンバ</t>
    </rPh>
    <rPh sb="59" eb="62">
      <t>タントウシャ</t>
    </rPh>
    <rPh sb="62" eb="63">
      <t>ア</t>
    </rPh>
    <rPh sb="66" eb="67">
      <t>ブ</t>
    </rPh>
    <rPh sb="67" eb="69">
      <t>テイシュツ</t>
    </rPh>
    <rPh sb="76" eb="78">
      <t>ノウヒン</t>
    </rPh>
    <rPh sb="78" eb="79">
      <t>ジ</t>
    </rPh>
    <rPh sb="80" eb="82">
      <t>デンピョウ</t>
    </rPh>
    <rPh sb="85" eb="87">
      <t>テンプ</t>
    </rPh>
    <rPh sb="90" eb="92">
      <t>バアイ</t>
    </rPh>
    <rPh sb="94" eb="96">
      <t>ゲンバ</t>
    </rPh>
    <rPh sb="96" eb="99">
      <t>タントウシャ</t>
    </rPh>
    <rPh sb="99" eb="100">
      <t>ア</t>
    </rPh>
    <rPh sb="103" eb="104">
      <t>ブ</t>
    </rPh>
    <rPh sb="107" eb="109">
      <t>ケッコウ</t>
    </rPh>
    <rPh sb="114" eb="116">
      <t>ゲンバ</t>
    </rPh>
    <rPh sb="117" eb="119">
      <t>ウチワケ</t>
    </rPh>
    <rPh sb="119" eb="121">
      <t>ニュウリョク</t>
    </rPh>
    <rPh sb="123" eb="125">
      <t>ゲンバ</t>
    </rPh>
    <rPh sb="126" eb="128">
      <t>ベッシ</t>
    </rPh>
    <rPh sb="128" eb="130">
      <t>サンショウ</t>
    </rPh>
    <rPh sb="133" eb="135">
      <t>ウチワケ</t>
    </rPh>
    <rPh sb="136" eb="138">
      <t>テンプ</t>
    </rPh>
    <rPh sb="142" eb="144">
      <t>テイシュツ</t>
    </rPh>
    <rPh sb="145" eb="147">
      <t>シカタ</t>
    </rPh>
    <rPh sb="148" eb="149">
      <t>カ</t>
    </rPh>
    <phoneticPr fontId="5"/>
  </si>
  <si>
    <t>ver.2.00から変更点　請求書書式のインボイス対応</t>
    <rPh sb="10" eb="13">
      <t>ヘンコウテン</t>
    </rPh>
    <rPh sb="14" eb="19">
      <t>セイキュウショショシキ</t>
    </rPh>
    <rPh sb="25" eb="27">
      <t>タイオウ</t>
    </rPh>
    <phoneticPr fontId="5"/>
  </si>
  <si>
    <t>登録番号</t>
    <rPh sb="0" eb="4">
      <t>トウロクバンゴウ</t>
    </rPh>
    <phoneticPr fontId="5"/>
  </si>
  <si>
    <t>適格請求書発行事業者様は入力してください。</t>
    <rPh sb="10" eb="11">
      <t>サマ</t>
    </rPh>
    <rPh sb="12" eb="14">
      <t>ニュウリョク</t>
    </rPh>
    <phoneticPr fontId="5"/>
  </si>
  <si>
    <t>御社への振込先を入力例に従って入力してください。
弊社のシステムに登録済みの振込口座と一致していることを確認させていただきます。お振込先を変更される場合は、弊社総務部までご連絡ください。</t>
    <rPh sb="0" eb="2">
      <t>オンシャ</t>
    </rPh>
    <rPh sb="4" eb="6">
      <t>フリコミ</t>
    </rPh>
    <rPh sb="6" eb="7">
      <t>サキ</t>
    </rPh>
    <rPh sb="10" eb="11">
      <t>レイ</t>
    </rPh>
    <rPh sb="12" eb="13">
      <t>シタガ</t>
    </rPh>
    <rPh sb="15" eb="17">
      <t>ニュウリョク</t>
    </rPh>
    <rPh sb="26" eb="28">
      <t>ヘイシャ</t>
    </rPh>
    <rPh sb="34" eb="36">
      <t>トウロク</t>
    </rPh>
    <rPh sb="36" eb="37">
      <t>ズ</t>
    </rPh>
    <rPh sb="39" eb="41">
      <t>フリコミ</t>
    </rPh>
    <rPh sb="41" eb="43">
      <t>コウザ</t>
    </rPh>
    <rPh sb="44" eb="46">
      <t>イッチ</t>
    </rPh>
    <rPh sb="53" eb="55">
      <t>カクニン</t>
    </rPh>
    <rPh sb="66" eb="69">
      <t>フリコミサキ</t>
    </rPh>
    <rPh sb="70" eb="72">
      <t>ヘンコウ</t>
    </rPh>
    <rPh sb="75" eb="77">
      <t>バアイ</t>
    </rPh>
    <rPh sb="79" eb="81">
      <t>ヘイシャ</t>
    </rPh>
    <rPh sb="81" eb="83">
      <t>ソウム</t>
    </rPh>
    <rPh sb="83" eb="84">
      <t>ブ</t>
    </rPh>
    <rPh sb="87" eb="89">
      <t>レンラク</t>
    </rPh>
    <phoneticPr fontId="5"/>
  </si>
  <si>
    <t>事業者</t>
    <rPh sb="0" eb="3">
      <t>ジギョウシャ</t>
    </rPh>
    <phoneticPr fontId="5"/>
  </si>
  <si>
    <t>課税事業者または免税事業者を選択してください。</t>
    <rPh sb="0" eb="5">
      <t>カゼイジギョウシャ</t>
    </rPh>
    <rPh sb="8" eb="10">
      <t>メンゼイ</t>
    </rPh>
    <rPh sb="10" eb="13">
      <t>ジギョウシャ</t>
    </rPh>
    <rPh sb="14" eb="16">
      <t>センタク</t>
    </rPh>
    <phoneticPr fontId="5"/>
  </si>
  <si>
    <t>税端数</t>
    <rPh sb="0" eb="3">
      <t>ゼイハスウ</t>
    </rPh>
    <phoneticPr fontId="5"/>
  </si>
  <si>
    <t xml:space="preserve">消費税額を算出する際の、端数の処理を選択してください。
</t>
    <rPh sb="0" eb="4">
      <t>ショウヒゼイガク</t>
    </rPh>
    <rPh sb="9" eb="10">
      <t>サイ</t>
    </rPh>
    <rPh sb="12" eb="14">
      <t>ハスウ</t>
    </rPh>
    <rPh sb="15" eb="17">
      <t>ショリ</t>
    </rPh>
    <rPh sb="18" eb="20">
      <t>センタク</t>
    </rPh>
    <phoneticPr fontId="5"/>
  </si>
  <si>
    <t>金額種別</t>
    <rPh sb="0" eb="4">
      <t>キンガクシュベツ</t>
    </rPh>
    <phoneticPr fontId="5"/>
  </si>
  <si>
    <t>内訳欄に入力する金額を、税抜または税込から選択可能です。
御社の会計処理上必須でなければ、税抜を選択してください。</t>
    <rPh sb="0" eb="3">
      <t>ウチワケラン</t>
    </rPh>
    <rPh sb="4" eb="6">
      <t>ニュウリョク</t>
    </rPh>
    <rPh sb="8" eb="10">
      <t>キンガク</t>
    </rPh>
    <rPh sb="12" eb="13">
      <t>ゼイ</t>
    </rPh>
    <rPh sb="13" eb="14">
      <t>ヌ</t>
    </rPh>
    <rPh sb="17" eb="19">
      <t>ゼイコ</t>
    </rPh>
    <rPh sb="21" eb="23">
      <t>センタク</t>
    </rPh>
    <rPh sb="23" eb="25">
      <t>カノウ</t>
    </rPh>
    <rPh sb="29" eb="31">
      <t>オンシャ</t>
    </rPh>
    <rPh sb="32" eb="37">
      <t>カイケイショリジョウ</t>
    </rPh>
    <rPh sb="37" eb="39">
      <t>ヒッス</t>
    </rPh>
    <rPh sb="45" eb="47">
      <t>ゼイヌキ</t>
    </rPh>
    <rPh sb="48" eb="50">
      <t>センタク</t>
    </rPh>
    <phoneticPr fontId="5"/>
  </si>
  <si>
    <t>合計欄
（適格請求書）</t>
    <rPh sb="0" eb="3">
      <t>ゴウケイラン</t>
    </rPh>
    <rPh sb="5" eb="7">
      <t>テキカク</t>
    </rPh>
    <rPh sb="7" eb="10">
      <t>セイキュウショ</t>
    </rPh>
    <phoneticPr fontId="5"/>
  </si>
  <si>
    <t>消費税処理はインボイスに対応して自動計算します。
税率ごとに区分して合計した金額に、10％または8％（税込の場合は10/110または8/108）を乗じて算出した金額に対して端数処理を行います。
1円未満の端数が生じる場合には、「税端数」で選択した任意の方法で端数処理を行います。</t>
    <rPh sb="16" eb="20">
      <t>ジドウケイサン</t>
    </rPh>
    <rPh sb="77" eb="79">
      <t>サンシュツ</t>
    </rPh>
    <rPh sb="124" eb="126">
      <t>ニンイ</t>
    </rPh>
    <rPh sb="135" eb="136">
      <t>オコナ</t>
    </rPh>
    <phoneticPr fontId="5"/>
  </si>
  <si>
    <t>合計欄
（適格請求書以外の請求書）</t>
    <rPh sb="0" eb="3">
      <t>ゴウケイラン</t>
    </rPh>
    <rPh sb="5" eb="10">
      <t>テキカクセイキュウショ</t>
    </rPh>
    <rPh sb="10" eb="12">
      <t>イガイ</t>
    </rPh>
    <rPh sb="13" eb="16">
      <t>セイキュウショ</t>
    </rPh>
    <phoneticPr fontId="5"/>
  </si>
  <si>
    <t xml:space="preserve">請求の内訳内容を入力例に従って入力してください。
工事代金一式などの内訳の場合、日付は月末日を入力してください。
建築工事に限り選択してください。工種は注文書を確認していただくか、弊社現場担当者までお問い合わせください。
金額欄に「数量×単価」の計算式を入力してご使用される方は、数量または単価に端数があり、金額が整数でない数値となる場合エラーになります。金額を直接入力するか、round関数などを利用して整数となるようにしてください。
税抜金額欄　AU17のセルの計算式例（計算式例シートに入力あり）
=ROUND(AI17*AQ17,0)
</t>
    <rPh sb="66" eb="68">
      <t>センタク</t>
    </rPh>
    <rPh sb="175" eb="177">
      <t>スウチ</t>
    </rPh>
    <phoneticPr fontId="5"/>
  </si>
  <si>
    <t xml:space="preserve">消費税処理はインボイスに対応して自動計算します。
免税事業者様または課税事業者であっても適格請求書登録事業者でないお取引様は、この消費税処理に倣う必要がないため、インボイス対応の書式で消費税処理に不都合が生じる場合は、消費税調整欄(背景色緑)をご利用ください。
</t>
    <rPh sb="26" eb="31">
      <t>メンゼイジギョウシャ</t>
    </rPh>
    <rPh sb="31" eb="32">
      <t>サマ</t>
    </rPh>
    <rPh sb="35" eb="40">
      <t>カゼイジギョウシャ</t>
    </rPh>
    <rPh sb="45" eb="55">
      <t>テキカクセイキュウショトウロクジギョウシャ</t>
    </rPh>
    <rPh sb="59" eb="62">
      <t>トリヒキサマ</t>
    </rPh>
    <rPh sb="66" eb="71">
      <t>ショウヒゼイショリ</t>
    </rPh>
    <rPh sb="72" eb="73">
      <t>ナラ</t>
    </rPh>
    <rPh sb="74" eb="76">
      <t>ヒツヨウ</t>
    </rPh>
    <rPh sb="87" eb="89">
      <t>タイオウ</t>
    </rPh>
    <rPh sb="90" eb="92">
      <t>ショシキ</t>
    </rPh>
    <rPh sb="93" eb="98">
      <t>ショウヒゼイショリ</t>
    </rPh>
    <rPh sb="99" eb="102">
      <t>フツゴウ</t>
    </rPh>
    <rPh sb="103" eb="104">
      <t>ショウ</t>
    </rPh>
    <rPh sb="106" eb="108">
      <t>バアイ</t>
    </rPh>
    <rPh sb="110" eb="113">
      <t>ショウヒゼイ</t>
    </rPh>
    <rPh sb="113" eb="116">
      <t>チョウセイラン</t>
    </rPh>
    <rPh sb="117" eb="121">
      <t>ハイケイショクミドリ</t>
    </rPh>
    <rPh sb="124" eb="126">
      <t>リヨウ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</si>
</sst>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m/d"/>
    <numFmt numFmtId="177" formatCode="#,###"/>
    <numFmt numFmtId="178" formatCode="0_ "/>
  </numFmts>
  <fonts count="24">
    <font>
      <sz val="11"/>
      <color theme="1"/>
      <name val="Yu Gothic"/>
      <family val="3"/>
      <charset val="128"/>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indexed="8"/>
      <name val="Yu Gothic"/>
      <family val="3"/>
      <charset val="128"/>
    </font>
    <font>
      <sz val="6"/>
      <name val="Yu Gothic"/>
      <family val="3"/>
      <charset val="128"/>
    </font>
    <font>
      <sz val="11"/>
      <color indexed="8"/>
      <name val="ＭＳ ゴシック"/>
      <family val="3"/>
      <charset val="128"/>
    </font>
    <font>
      <sz val="24"/>
      <color indexed="8"/>
      <name val="ＭＳ ゴシック"/>
      <family val="3"/>
      <charset val="128"/>
    </font>
    <font>
      <sz val="14"/>
      <color indexed="8"/>
      <name val="ＭＳ ゴシック"/>
      <family val="3"/>
      <charset val="128"/>
    </font>
    <font>
      <b/>
      <sz val="12"/>
      <color indexed="8"/>
      <name val="ＭＳ ゴシック"/>
      <family val="3"/>
      <charset val="128"/>
    </font>
    <font>
      <b/>
      <sz val="16"/>
      <color indexed="8"/>
      <name val="ＭＳ ゴシック"/>
      <family val="3"/>
      <charset val="128"/>
    </font>
    <font>
      <b/>
      <sz val="22"/>
      <color rgb="FFFF0000"/>
      <name val="ＭＳ ゴシック"/>
      <family val="3"/>
      <charset val="128"/>
    </font>
    <font>
      <b/>
      <sz val="9"/>
      <color indexed="8"/>
      <name val="ＭＳ ゴシック"/>
      <family val="3"/>
      <charset val="128"/>
    </font>
    <font>
      <sz val="11"/>
      <name val="ＭＳ ゴシック"/>
      <family val="3"/>
      <charset val="128"/>
    </font>
    <font>
      <sz val="11"/>
      <color theme="0"/>
      <name val="ＭＳ ゴシック"/>
      <family val="3"/>
      <charset val="128"/>
    </font>
    <font>
      <sz val="18"/>
      <name val="ＭＳ ゴシック"/>
      <family val="3"/>
      <charset val="128"/>
    </font>
    <font>
      <b/>
      <sz val="11"/>
      <name val="ＭＳ ゴシック"/>
      <family val="3"/>
      <charset val="128"/>
    </font>
    <font>
      <b/>
      <sz val="11"/>
      <color indexed="8"/>
      <name val="ＭＳ ゴシック"/>
      <family val="3"/>
      <charset val="128"/>
    </font>
    <font>
      <b/>
      <sz val="14"/>
      <color indexed="8"/>
      <name val="ＭＳ ゴシック"/>
      <family val="3"/>
      <charset val="128"/>
    </font>
    <font>
      <sz val="11"/>
      <color theme="1"/>
      <name val="Yu Gothic"/>
      <family val="3"/>
      <charset val="128"/>
    </font>
    <font>
      <sz val="6"/>
      <name val="Yu Gothic"/>
      <family val="3"/>
      <charset val="128"/>
      <scheme val="minor"/>
    </font>
    <font>
      <b/>
      <sz val="11"/>
      <color rgb="FFFF0000"/>
      <name val="ＭＳ ゴシック"/>
      <family val="3"/>
      <charset val="128"/>
    </font>
    <font>
      <b/>
      <sz val="10"/>
      <color rgb="FFFF0000"/>
      <name val="ＭＳ ゴシック"/>
      <family val="3"/>
      <charset val="128"/>
    </font>
    <font>
      <sz val="11"/>
      <color rgb="FFFF0000"/>
      <name val="ＭＳ ゴシック"/>
      <family val="3"/>
      <charset val="128"/>
    </font>
  </fonts>
  <fills count="8">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theme="0" tint="-0.14996795556505021"/>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F000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auto="1"/>
      </bottom>
      <diagonal/>
    </border>
    <border>
      <left/>
      <right/>
      <top style="medium">
        <color auto="1"/>
      </top>
      <bottom/>
      <diagonal/>
    </border>
    <border>
      <left style="thin">
        <color indexed="64"/>
      </left>
      <right/>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style="thin">
        <color indexed="64"/>
      </left>
      <right/>
      <top style="double">
        <color indexed="64"/>
      </top>
      <bottom style="thin">
        <color indexed="64"/>
      </bottom>
      <diagonal/>
    </border>
    <border>
      <left style="thin">
        <color indexed="64"/>
      </left>
      <right/>
      <top style="thin">
        <color indexed="64"/>
      </top>
      <bottom style="double">
        <color indexed="64"/>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ouble">
        <color indexed="64"/>
      </left>
      <right style="double">
        <color indexed="64"/>
      </right>
      <top style="double">
        <color indexed="64"/>
      </top>
      <bottom style="double">
        <color indexed="64"/>
      </bottom>
      <diagonal/>
    </border>
    <border>
      <left style="double">
        <color auto="1"/>
      </left>
      <right style="double">
        <color auto="1"/>
      </right>
      <top style="double">
        <color auto="1"/>
      </top>
      <bottom style="thin">
        <color auto="1"/>
      </bottom>
      <diagonal/>
    </border>
    <border>
      <left style="double">
        <color auto="1"/>
      </left>
      <right style="double">
        <color auto="1"/>
      </right>
      <top style="thin">
        <color auto="1"/>
      </top>
      <bottom style="double">
        <color auto="1"/>
      </bottom>
      <diagonal/>
    </border>
    <border>
      <left style="double">
        <color auto="1"/>
      </left>
      <right style="double">
        <color auto="1"/>
      </right>
      <top style="thin">
        <color auto="1"/>
      </top>
      <bottom style="thin">
        <color auto="1"/>
      </bottom>
      <diagonal/>
    </border>
    <border>
      <left/>
      <right style="thin">
        <color indexed="64"/>
      </right>
      <top/>
      <bottom/>
      <diagonal/>
    </border>
    <border>
      <left/>
      <right/>
      <top style="double">
        <color indexed="64"/>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right style="double">
        <color auto="1"/>
      </right>
      <top style="thin">
        <color auto="1"/>
      </top>
      <bottom style="double">
        <color auto="1"/>
      </bottom>
      <diagonal/>
    </border>
    <border>
      <left style="double">
        <color auto="1"/>
      </left>
      <right/>
      <top style="thin">
        <color auto="1"/>
      </top>
      <bottom style="double">
        <color auto="1"/>
      </bottom>
      <diagonal/>
    </border>
    <border>
      <left/>
      <right style="double">
        <color auto="1"/>
      </right>
      <top style="double">
        <color auto="1"/>
      </top>
      <bottom style="thin">
        <color auto="1"/>
      </bottom>
      <diagonal/>
    </border>
    <border>
      <left style="double">
        <color auto="1"/>
      </left>
      <right/>
      <top style="double">
        <color auto="1"/>
      </top>
      <bottom style="thin">
        <color auto="1"/>
      </bottom>
      <diagonal/>
    </border>
    <border>
      <left/>
      <right style="double">
        <color auto="1"/>
      </right>
      <top/>
      <bottom style="thin">
        <color auto="1"/>
      </bottom>
      <diagonal/>
    </border>
    <border>
      <left style="double">
        <color auto="1"/>
      </left>
      <right/>
      <top/>
      <bottom style="thin">
        <color auto="1"/>
      </bottom>
      <diagonal/>
    </border>
  </borders>
  <cellStyleXfs count="7">
    <xf numFmtId="0" fontId="0" fillId="0" borderId="0">
      <alignment vertical="center"/>
    </xf>
    <xf numFmtId="38" fontId="4" fillId="0" borderId="0" applyFont="0" applyFill="0" applyBorder="0" applyAlignment="0" applyProtection="0">
      <alignment vertical="center"/>
    </xf>
    <xf numFmtId="0" fontId="3" fillId="0" borderId="0">
      <alignment vertical="center"/>
    </xf>
    <xf numFmtId="0" fontId="2" fillId="0" borderId="0">
      <alignment vertical="center"/>
    </xf>
    <xf numFmtId="0" fontId="1" fillId="0" borderId="0">
      <alignment vertical="center"/>
    </xf>
    <xf numFmtId="0" fontId="19" fillId="0" borderId="0">
      <alignment vertical="center"/>
    </xf>
    <xf numFmtId="38" fontId="4" fillId="0" borderId="0" applyFont="0" applyFill="0" applyBorder="0" applyAlignment="0" applyProtection="0">
      <alignment vertical="center"/>
    </xf>
  </cellStyleXfs>
  <cellXfs count="241">
    <xf numFmtId="0" fontId="0" fillId="0" borderId="0" xfId="0">
      <alignment vertical="center"/>
    </xf>
    <xf numFmtId="0" fontId="13" fillId="0" borderId="1" xfId="0" applyFont="1" applyBorder="1" applyAlignment="1">
      <alignment vertical="top" wrapText="1"/>
    </xf>
    <xf numFmtId="0" fontId="13" fillId="0" borderId="30" xfId="0" applyFont="1" applyBorder="1" applyAlignment="1">
      <alignment vertical="top" wrapText="1"/>
    </xf>
    <xf numFmtId="0" fontId="13" fillId="0" borderId="0" xfId="0" applyFont="1" applyAlignment="1">
      <alignment vertical="top"/>
    </xf>
    <xf numFmtId="0" fontId="13" fillId="0" borderId="30" xfId="0" applyFont="1" applyBorder="1" applyAlignment="1">
      <alignment vertical="top"/>
    </xf>
    <xf numFmtId="0" fontId="13" fillId="0" borderId="31" xfId="0" applyFont="1" applyBorder="1" applyAlignment="1">
      <alignment vertical="top"/>
    </xf>
    <xf numFmtId="0" fontId="13" fillId="0" borderId="31" xfId="0" applyFont="1" applyBorder="1" applyAlignment="1">
      <alignment vertical="top" wrapText="1"/>
    </xf>
    <xf numFmtId="0" fontId="13" fillId="0" borderId="32" xfId="0" applyFont="1" applyBorder="1" applyAlignment="1">
      <alignment vertical="top"/>
    </xf>
    <xf numFmtId="0" fontId="13" fillId="0" borderId="32" xfId="0" applyFont="1" applyBorder="1" applyAlignment="1">
      <alignment vertical="top" wrapText="1"/>
    </xf>
    <xf numFmtId="0" fontId="16" fillId="0" borderId="0" xfId="0" applyFont="1" applyAlignment="1">
      <alignment vertical="top"/>
    </xf>
    <xf numFmtId="0" fontId="13" fillId="0" borderId="1" xfId="0" applyFont="1" applyBorder="1" applyAlignment="1">
      <alignment vertical="top"/>
    </xf>
    <xf numFmtId="0" fontId="13" fillId="0" borderId="0" xfId="0" applyFont="1" applyAlignment="1">
      <alignment vertical="top" wrapText="1"/>
    </xf>
    <xf numFmtId="0" fontId="13" fillId="0" borderId="31" xfId="0" applyFont="1" applyBorder="1" applyAlignment="1">
      <alignment horizontal="center" vertical="top" wrapText="1"/>
    </xf>
    <xf numFmtId="38" fontId="13" fillId="0" borderId="31" xfId="1" applyFont="1" applyBorder="1" applyAlignment="1">
      <alignment vertical="top" wrapText="1"/>
    </xf>
    <xf numFmtId="0" fontId="6" fillId="0" borderId="0" xfId="5" applyFont="1">
      <alignment vertical="center"/>
    </xf>
    <xf numFmtId="0" fontId="6" fillId="0" borderId="19" xfId="5" applyFont="1" applyBorder="1">
      <alignment vertical="center"/>
    </xf>
    <xf numFmtId="0" fontId="6" fillId="0" borderId="18" xfId="5" applyFont="1" applyBorder="1">
      <alignment vertical="center"/>
    </xf>
    <xf numFmtId="0" fontId="6" fillId="0" borderId="17" xfId="5" applyFont="1" applyBorder="1">
      <alignment vertical="center"/>
    </xf>
    <xf numFmtId="0" fontId="6" fillId="0" borderId="16" xfId="5" applyFont="1" applyBorder="1">
      <alignment vertical="center"/>
    </xf>
    <xf numFmtId="0" fontId="6" fillId="0" borderId="0" xfId="5" applyFont="1" applyAlignment="1">
      <alignment vertical="center" shrinkToFit="1"/>
    </xf>
    <xf numFmtId="3" fontId="6" fillId="5" borderId="19" xfId="5" applyNumberFormat="1" applyFont="1" applyFill="1" applyBorder="1">
      <alignment vertical="center"/>
    </xf>
    <xf numFmtId="3" fontId="6" fillId="5" borderId="21" xfId="5" applyNumberFormat="1" applyFont="1" applyFill="1" applyBorder="1">
      <alignment vertical="center"/>
    </xf>
    <xf numFmtId="3" fontId="6" fillId="5" borderId="18" xfId="5" applyNumberFormat="1" applyFont="1" applyFill="1" applyBorder="1">
      <alignment vertical="center"/>
    </xf>
    <xf numFmtId="0" fontId="6" fillId="0" borderId="0" xfId="5" applyFont="1" applyAlignment="1">
      <alignment horizontal="right" vertical="center"/>
    </xf>
    <xf numFmtId="9" fontId="6" fillId="0" borderId="0" xfId="5" applyNumberFormat="1" applyFont="1">
      <alignment vertical="center"/>
    </xf>
    <xf numFmtId="3" fontId="6" fillId="5" borderId="17" xfId="5" applyNumberFormat="1" applyFont="1" applyFill="1" applyBorder="1">
      <alignment vertical="center"/>
    </xf>
    <xf numFmtId="3" fontId="6" fillId="5" borderId="1" xfId="5" applyNumberFormat="1" applyFont="1" applyFill="1" applyBorder="1">
      <alignment vertical="center"/>
    </xf>
    <xf numFmtId="3" fontId="6" fillId="5" borderId="16" xfId="5" applyNumberFormat="1" applyFont="1" applyFill="1" applyBorder="1">
      <alignment vertical="center"/>
    </xf>
    <xf numFmtId="3" fontId="6" fillId="5" borderId="15" xfId="5" applyNumberFormat="1" applyFont="1" applyFill="1" applyBorder="1">
      <alignment vertical="center"/>
    </xf>
    <xf numFmtId="3" fontId="6" fillId="5" borderId="20" xfId="5" applyNumberFormat="1" applyFont="1" applyFill="1" applyBorder="1">
      <alignment vertical="center"/>
    </xf>
    <xf numFmtId="3" fontId="6" fillId="5" borderId="14" xfId="5" applyNumberFormat="1" applyFont="1" applyFill="1" applyBorder="1">
      <alignment vertical="center"/>
    </xf>
    <xf numFmtId="177" fontId="19" fillId="0" borderId="38" xfId="5" applyNumberFormat="1" applyBorder="1" applyAlignment="1">
      <alignment horizontal="right" vertical="center" shrinkToFit="1"/>
    </xf>
    <xf numFmtId="0" fontId="6" fillId="0" borderId="0" xfId="5" applyFont="1" applyAlignment="1">
      <alignment horizontal="right" vertical="center" shrinkToFit="1"/>
    </xf>
    <xf numFmtId="0" fontId="6" fillId="0" borderId="42" xfId="5" applyFont="1" applyBorder="1" applyAlignment="1">
      <alignment horizontal="center" vertical="center"/>
    </xf>
    <xf numFmtId="3" fontId="6" fillId="0" borderId="43" xfId="5" applyNumberFormat="1" applyFont="1" applyBorder="1" applyAlignment="1">
      <alignment horizontal="center" vertical="center"/>
    </xf>
    <xf numFmtId="177" fontId="19" fillId="0" borderId="39" xfId="5" applyNumberFormat="1" applyBorder="1" applyAlignment="1">
      <alignment horizontal="right" vertical="center" shrinkToFit="1"/>
    </xf>
    <xf numFmtId="177" fontId="19" fillId="0" borderId="3" xfId="5" applyNumberFormat="1" applyBorder="1" applyAlignment="1">
      <alignment horizontal="right" vertical="center" shrinkToFit="1"/>
    </xf>
    <xf numFmtId="4" fontId="6" fillId="5" borderId="21" xfId="5" applyNumberFormat="1" applyFont="1" applyFill="1" applyBorder="1">
      <alignment vertical="center"/>
    </xf>
    <xf numFmtId="4" fontId="6" fillId="5" borderId="18" xfId="5" applyNumberFormat="1" applyFont="1" applyFill="1" applyBorder="1">
      <alignment vertical="center"/>
    </xf>
    <xf numFmtId="3" fontId="6" fillId="3" borderId="1" xfId="5" applyNumberFormat="1" applyFont="1" applyFill="1" applyBorder="1" applyAlignment="1">
      <alignment horizontal="right" vertical="center" shrinkToFit="1"/>
    </xf>
    <xf numFmtId="3" fontId="6" fillId="0" borderId="0" xfId="5" applyNumberFormat="1" applyFont="1">
      <alignment vertical="center"/>
    </xf>
    <xf numFmtId="0" fontId="6" fillId="0" borderId="19" xfId="5" applyFont="1" applyBorder="1" applyAlignment="1">
      <alignment horizontal="center" vertical="center"/>
    </xf>
    <xf numFmtId="0" fontId="6" fillId="4" borderId="27" xfId="5" applyFont="1" applyFill="1" applyBorder="1" applyAlignment="1">
      <alignment horizontal="center" vertical="center"/>
    </xf>
    <xf numFmtId="0" fontId="6" fillId="0" borderId="21" xfId="5" applyFont="1" applyBorder="1" applyAlignment="1">
      <alignment horizontal="center" vertical="center"/>
    </xf>
    <xf numFmtId="0" fontId="6" fillId="0" borderId="18" xfId="5" applyFont="1" applyBorder="1" applyAlignment="1">
      <alignment horizontal="center" vertical="center"/>
    </xf>
    <xf numFmtId="3" fontId="6" fillId="0" borderId="19" xfId="5" applyNumberFormat="1" applyFont="1" applyBorder="1">
      <alignment vertical="center"/>
    </xf>
    <xf numFmtId="3" fontId="6" fillId="0" borderId="21" xfId="5" applyNumberFormat="1" applyFont="1" applyBorder="1">
      <alignment vertical="center"/>
    </xf>
    <xf numFmtId="3" fontId="6" fillId="0" borderId="18" xfId="5" applyNumberFormat="1" applyFont="1" applyBorder="1">
      <alignment vertical="center"/>
    </xf>
    <xf numFmtId="3" fontId="6" fillId="0" borderId="19" xfId="5" applyNumberFormat="1" applyFont="1" applyBorder="1" applyAlignment="1">
      <alignment horizontal="center" vertical="center"/>
    </xf>
    <xf numFmtId="3" fontId="6" fillId="0" borderId="18" xfId="5" applyNumberFormat="1" applyFont="1" applyBorder="1" applyAlignment="1">
      <alignment horizontal="center" vertical="center"/>
    </xf>
    <xf numFmtId="0" fontId="17" fillId="3" borderId="1" xfId="5" applyFont="1" applyFill="1" applyBorder="1" applyAlignment="1">
      <alignment horizontal="center" vertical="center" shrinkToFit="1"/>
    </xf>
    <xf numFmtId="0" fontId="6" fillId="0" borderId="17" xfId="5" applyFont="1" applyBorder="1" applyAlignment="1">
      <alignment horizontal="center" vertical="center"/>
    </xf>
    <xf numFmtId="0" fontId="6" fillId="4" borderId="2" xfId="5" applyFont="1" applyFill="1" applyBorder="1" applyAlignment="1">
      <alignment horizontal="center" vertical="center"/>
    </xf>
    <xf numFmtId="0" fontId="6" fillId="0" borderId="1" xfId="5" applyFont="1" applyBorder="1" applyAlignment="1">
      <alignment horizontal="center" vertical="center"/>
    </xf>
    <xf numFmtId="0" fontId="6" fillId="0" borderId="16" xfId="5" applyFont="1" applyBorder="1" applyAlignment="1">
      <alignment horizontal="center" vertical="center"/>
    </xf>
    <xf numFmtId="3" fontId="6" fillId="0" borderId="17" xfId="5" applyNumberFormat="1" applyFont="1" applyBorder="1">
      <alignment vertical="center"/>
    </xf>
    <xf numFmtId="3" fontId="6" fillId="0" borderId="1" xfId="5" applyNumberFormat="1" applyFont="1" applyBorder="1">
      <alignment vertical="center"/>
    </xf>
    <xf numFmtId="3" fontId="6" fillId="0" borderId="16" xfId="5" applyNumberFormat="1" applyFont="1" applyBorder="1">
      <alignment vertical="center"/>
    </xf>
    <xf numFmtId="3" fontId="6" fillId="0" borderId="17" xfId="5" applyNumberFormat="1" applyFont="1" applyBorder="1" applyAlignment="1">
      <alignment horizontal="center" vertical="center"/>
    </xf>
    <xf numFmtId="3" fontId="6" fillId="0" borderId="16" xfId="5" applyNumberFormat="1" applyFont="1" applyBorder="1" applyAlignment="1">
      <alignment horizontal="center" vertical="center"/>
    </xf>
    <xf numFmtId="0" fontId="10" fillId="0" borderId="0" xfId="5" applyFont="1" applyAlignment="1">
      <alignment vertical="center" shrinkToFit="1"/>
    </xf>
    <xf numFmtId="0" fontId="6" fillId="0" borderId="35" xfId="5" applyFont="1" applyBorder="1">
      <alignment vertical="center"/>
    </xf>
    <xf numFmtId="0" fontId="6" fillId="0" borderId="36" xfId="5" applyFont="1" applyBorder="1">
      <alignment vertical="center"/>
    </xf>
    <xf numFmtId="0" fontId="6" fillId="0" borderId="34" xfId="5" applyFont="1" applyBorder="1">
      <alignment vertical="center"/>
    </xf>
    <xf numFmtId="0" fontId="6" fillId="2" borderId="33" xfId="5" applyFont="1" applyFill="1" applyBorder="1" applyAlignment="1">
      <alignment horizontal="center" vertical="center"/>
    </xf>
    <xf numFmtId="9" fontId="6" fillId="0" borderId="19" xfId="5" applyNumberFormat="1" applyFont="1" applyBorder="1">
      <alignment vertical="center"/>
    </xf>
    <xf numFmtId="9" fontId="6" fillId="0" borderId="17" xfId="5" applyNumberFormat="1" applyFont="1" applyBorder="1">
      <alignment vertical="center"/>
    </xf>
    <xf numFmtId="0" fontId="6" fillId="0" borderId="15" xfId="5" applyFont="1" applyBorder="1" applyAlignment="1">
      <alignment horizontal="center" vertical="center"/>
    </xf>
    <xf numFmtId="0" fontId="6" fillId="4" borderId="26" xfId="5" applyFont="1" applyFill="1" applyBorder="1" applyAlignment="1">
      <alignment horizontal="center" vertical="center"/>
    </xf>
    <xf numFmtId="0" fontId="6" fillId="0" borderId="20" xfId="5" applyFont="1" applyBorder="1" applyAlignment="1">
      <alignment horizontal="center" vertical="center"/>
    </xf>
    <xf numFmtId="0" fontId="6" fillId="0" borderId="14" xfId="5" applyFont="1" applyBorder="1" applyAlignment="1">
      <alignment horizontal="center" vertical="center"/>
    </xf>
    <xf numFmtId="3" fontId="6" fillId="0" borderId="15" xfId="5" applyNumberFormat="1" applyFont="1" applyBorder="1">
      <alignment vertical="center"/>
    </xf>
    <xf numFmtId="3" fontId="6" fillId="0" borderId="20" xfId="5" applyNumberFormat="1" applyFont="1" applyBorder="1">
      <alignment vertical="center"/>
    </xf>
    <xf numFmtId="3" fontId="6" fillId="0" borderId="14" xfId="5" applyNumberFormat="1" applyFont="1" applyBorder="1">
      <alignment vertical="center"/>
    </xf>
    <xf numFmtId="3" fontId="6" fillId="0" borderId="15" xfId="5" applyNumberFormat="1" applyFont="1" applyBorder="1" applyAlignment="1">
      <alignment horizontal="center" vertical="center"/>
    </xf>
    <xf numFmtId="3" fontId="6" fillId="0" borderId="14" xfId="5" applyNumberFormat="1" applyFont="1" applyBorder="1" applyAlignment="1">
      <alignment horizontal="center" vertical="center"/>
    </xf>
    <xf numFmtId="0" fontId="6" fillId="2" borderId="15" xfId="5" applyFont="1" applyFill="1" applyBorder="1" applyAlignment="1">
      <alignment horizontal="center" vertical="center"/>
    </xf>
    <xf numFmtId="0" fontId="6" fillId="2" borderId="14" xfId="5" applyFont="1" applyFill="1" applyBorder="1" applyAlignment="1">
      <alignment horizontal="center" vertical="center"/>
    </xf>
    <xf numFmtId="0" fontId="6" fillId="0" borderId="0" xfId="5" applyFont="1" applyAlignment="1">
      <alignment horizontal="center" vertical="center"/>
    </xf>
    <xf numFmtId="0" fontId="6" fillId="3" borderId="19" xfId="5" applyFont="1" applyFill="1" applyBorder="1" applyAlignment="1">
      <alignment horizontal="center" vertical="center"/>
    </xf>
    <xf numFmtId="0" fontId="6" fillId="3" borderId="21" xfId="5" applyFont="1" applyFill="1" applyBorder="1" applyAlignment="1">
      <alignment horizontal="center" vertical="center"/>
    </xf>
    <xf numFmtId="0" fontId="6" fillId="3" borderId="18" xfId="5" applyFont="1" applyFill="1" applyBorder="1" applyAlignment="1">
      <alignment horizontal="center" vertical="center"/>
    </xf>
    <xf numFmtId="0" fontId="6" fillId="3" borderId="1" xfId="5" applyFont="1" applyFill="1" applyBorder="1" applyAlignment="1">
      <alignment horizontal="center" vertical="center" shrinkToFit="1"/>
    </xf>
    <xf numFmtId="0" fontId="6" fillId="0" borderId="0" xfId="5" applyFont="1" applyAlignment="1" applyProtection="1">
      <alignment horizontal="left" vertical="center" shrinkToFit="1"/>
      <protection locked="0"/>
    </xf>
    <xf numFmtId="9" fontId="6" fillId="0" borderId="0" xfId="5" applyNumberFormat="1" applyFont="1" applyAlignment="1">
      <alignment horizontal="center" vertical="center" shrinkToFit="1"/>
    </xf>
    <xf numFmtId="49" fontId="6" fillId="0" borderId="42" xfId="5" applyNumberFormat="1" applyFont="1" applyBorder="1" applyAlignment="1">
      <alignment horizontal="center" vertical="center"/>
    </xf>
    <xf numFmtId="9" fontId="13" fillId="0" borderId="0" xfId="5" applyNumberFormat="1" applyFont="1" applyAlignment="1">
      <alignment vertical="center" shrinkToFit="1"/>
    </xf>
    <xf numFmtId="9" fontId="13" fillId="0" borderId="13" xfId="5" applyNumberFormat="1" applyFont="1" applyBorder="1" applyAlignment="1">
      <alignment vertical="center" shrinkToFit="1"/>
    </xf>
    <xf numFmtId="0" fontId="6" fillId="0" borderId="0" xfId="5" applyFont="1" applyAlignment="1" applyProtection="1">
      <alignment vertical="center" shrinkToFit="1"/>
      <protection locked="0"/>
    </xf>
    <xf numFmtId="0" fontId="6" fillId="0" borderId="0" xfId="5" applyFont="1" applyAlignment="1">
      <alignment horizontal="center" vertical="center" shrinkToFit="1"/>
    </xf>
    <xf numFmtId="0" fontId="6" fillId="0" borderId="11" xfId="5" applyFont="1" applyBorder="1" applyAlignment="1">
      <alignment horizontal="center" vertical="center" shrinkToFit="1"/>
    </xf>
    <xf numFmtId="0" fontId="6" fillId="0" borderId="5" xfId="5" applyFont="1" applyBorder="1" applyAlignment="1">
      <alignment vertical="center" shrinkToFit="1"/>
    </xf>
    <xf numFmtId="0" fontId="6" fillId="7" borderId="0" xfId="5" applyFont="1" applyFill="1">
      <alignment vertical="center"/>
    </xf>
    <xf numFmtId="0" fontId="21" fillId="0" borderId="0" xfId="5" applyFont="1" applyAlignment="1">
      <alignment horizontal="right" vertical="center"/>
    </xf>
    <xf numFmtId="0" fontId="12" fillId="0" borderId="0" xfId="5" applyFont="1" applyAlignment="1">
      <alignment horizontal="right" vertical="center"/>
    </xf>
    <xf numFmtId="0" fontId="6" fillId="7" borderId="0" xfId="5" applyFont="1" applyFill="1" applyAlignment="1">
      <alignment vertical="center" shrinkToFit="1"/>
    </xf>
    <xf numFmtId="0" fontId="14" fillId="0" borderId="0" xfId="5" applyFont="1" applyAlignment="1">
      <alignment vertical="center" shrinkToFit="1"/>
    </xf>
    <xf numFmtId="0" fontId="22" fillId="0" borderId="0" xfId="0" applyFont="1" applyAlignment="1">
      <alignment vertical="top"/>
    </xf>
    <xf numFmtId="0" fontId="23" fillId="0" borderId="32" xfId="0" applyFont="1" applyBorder="1" applyAlignment="1">
      <alignment vertical="top" wrapText="1"/>
    </xf>
    <xf numFmtId="0" fontId="23" fillId="0" borderId="1" xfId="0" applyFont="1" applyBorder="1" applyAlignment="1">
      <alignment vertical="top" wrapText="1"/>
    </xf>
    <xf numFmtId="0" fontId="6" fillId="3" borderId="47" xfId="5" applyFont="1" applyFill="1" applyBorder="1" applyAlignment="1">
      <alignment horizontal="center" vertical="center"/>
    </xf>
    <xf numFmtId="0" fontId="6" fillId="3" borderId="46" xfId="5" applyFont="1" applyFill="1" applyBorder="1" applyAlignment="1">
      <alignment horizontal="center" vertical="center"/>
    </xf>
    <xf numFmtId="0" fontId="6" fillId="3" borderId="45" xfId="5" applyFont="1" applyFill="1" applyBorder="1" applyAlignment="1">
      <alignment horizontal="center" vertical="center"/>
    </xf>
    <xf numFmtId="0" fontId="6" fillId="3" borderId="44" xfId="5" applyFont="1" applyFill="1" applyBorder="1" applyAlignment="1">
      <alignment horizontal="center" vertical="center"/>
    </xf>
    <xf numFmtId="0" fontId="6" fillId="0" borderId="0" xfId="5" applyFont="1">
      <alignment vertical="center"/>
    </xf>
    <xf numFmtId="178" fontId="6" fillId="0" borderId="0" xfId="5" applyNumberFormat="1" applyFont="1" applyAlignment="1" applyProtection="1">
      <alignment horizontal="left" vertical="center"/>
      <protection locked="0"/>
    </xf>
    <xf numFmtId="177" fontId="6" fillId="0" borderId="2" xfId="5" applyNumberFormat="1" applyFont="1" applyBorder="1" applyAlignment="1">
      <alignment horizontal="right" vertical="center" shrinkToFit="1"/>
    </xf>
    <xf numFmtId="177" fontId="6" fillId="0" borderId="3" xfId="5" applyNumberFormat="1" applyFont="1" applyBorder="1" applyAlignment="1">
      <alignment horizontal="right" vertical="center" shrinkToFit="1"/>
    </xf>
    <xf numFmtId="177" fontId="19" fillId="0" borderId="3" xfId="5" applyNumberFormat="1" applyBorder="1" applyAlignment="1">
      <alignment horizontal="right" vertical="center" shrinkToFit="1"/>
    </xf>
    <xf numFmtId="177" fontId="19" fillId="0" borderId="4" xfId="5" applyNumberFormat="1" applyBorder="1" applyAlignment="1">
      <alignment horizontal="right" vertical="center" shrinkToFit="1"/>
    </xf>
    <xf numFmtId="3" fontId="6" fillId="0" borderId="2" xfId="6" applyNumberFormat="1" applyFont="1" applyBorder="1" applyAlignment="1" applyProtection="1">
      <alignment horizontal="right" vertical="center" shrinkToFit="1"/>
      <protection locked="0"/>
    </xf>
    <xf numFmtId="3" fontId="6" fillId="0" borderId="3" xfId="6" applyNumberFormat="1" applyFont="1" applyBorder="1" applyAlignment="1" applyProtection="1">
      <alignment horizontal="right" vertical="center" shrinkToFit="1"/>
      <protection locked="0"/>
    </xf>
    <xf numFmtId="3" fontId="6" fillId="0" borderId="4" xfId="6" applyNumberFormat="1" applyFont="1" applyBorder="1" applyAlignment="1" applyProtection="1">
      <alignment horizontal="right" vertical="center" shrinkToFit="1"/>
      <protection locked="0"/>
    </xf>
    <xf numFmtId="0" fontId="6" fillId="0" borderId="2" xfId="5" applyFont="1" applyBorder="1" applyAlignment="1" applyProtection="1">
      <alignment horizontal="center" vertical="center" shrinkToFit="1"/>
      <protection locked="0"/>
    </xf>
    <xf numFmtId="0" fontId="6" fillId="0" borderId="3" xfId="5" applyFont="1" applyBorder="1" applyAlignment="1" applyProtection="1">
      <alignment horizontal="center" vertical="center" shrinkToFit="1"/>
      <protection locked="0"/>
    </xf>
    <xf numFmtId="0" fontId="6" fillId="0" borderId="4" xfId="5" applyFont="1" applyBorder="1" applyAlignment="1" applyProtection="1">
      <alignment horizontal="center" vertical="center" shrinkToFit="1"/>
      <protection locked="0"/>
    </xf>
    <xf numFmtId="177" fontId="6" fillId="0" borderId="2" xfId="6" applyNumberFormat="1" applyFont="1" applyBorder="1" applyAlignment="1" applyProtection="1">
      <alignment horizontal="right" vertical="center" shrinkToFit="1"/>
      <protection locked="0"/>
    </xf>
    <xf numFmtId="177" fontId="6" fillId="0" borderId="3" xfId="6" applyNumberFormat="1" applyFont="1" applyBorder="1" applyAlignment="1" applyProtection="1">
      <alignment horizontal="right" vertical="center" shrinkToFit="1"/>
      <protection locked="0"/>
    </xf>
    <xf numFmtId="177" fontId="6" fillId="0" borderId="4" xfId="6" applyNumberFormat="1" applyFont="1" applyBorder="1" applyAlignment="1" applyProtection="1">
      <alignment horizontal="right" vertical="center" shrinkToFit="1"/>
      <protection locked="0"/>
    </xf>
    <xf numFmtId="9" fontId="6" fillId="0" borderId="2" xfId="5" applyNumberFormat="1" applyFont="1" applyBorder="1" applyAlignment="1" applyProtection="1">
      <alignment horizontal="center" vertical="center" shrinkToFit="1"/>
      <protection locked="0"/>
    </xf>
    <xf numFmtId="9" fontId="6" fillId="0" borderId="3" xfId="5" applyNumberFormat="1" applyFont="1" applyBorder="1" applyAlignment="1" applyProtection="1">
      <alignment horizontal="center" vertical="center" shrinkToFit="1"/>
      <protection locked="0"/>
    </xf>
    <xf numFmtId="9" fontId="6" fillId="0" borderId="4" xfId="5" applyNumberFormat="1" applyFont="1" applyBorder="1" applyAlignment="1" applyProtection="1">
      <alignment horizontal="center" vertical="center" shrinkToFit="1"/>
      <protection locked="0"/>
    </xf>
    <xf numFmtId="0" fontId="6" fillId="0" borderId="0" xfId="5" applyFont="1" applyAlignment="1">
      <alignment horizontal="right" vertical="center" shrinkToFit="1"/>
    </xf>
    <xf numFmtId="0" fontId="6" fillId="0" borderId="37" xfId="5" applyFont="1" applyBorder="1" applyAlignment="1">
      <alignment horizontal="right" vertical="center" shrinkToFit="1"/>
    </xf>
    <xf numFmtId="177" fontId="6" fillId="0" borderId="26" xfId="5" applyNumberFormat="1" applyFont="1" applyBorder="1" applyAlignment="1">
      <alignment horizontal="right" vertical="center" shrinkToFit="1"/>
    </xf>
    <xf numFmtId="177" fontId="6" fillId="0" borderId="38" xfId="5" applyNumberFormat="1" applyFont="1" applyBorder="1" applyAlignment="1">
      <alignment horizontal="right" vertical="center" shrinkToFit="1"/>
    </xf>
    <xf numFmtId="177" fontId="19" fillId="0" borderId="38" xfId="5" applyNumberFormat="1" applyBorder="1" applyAlignment="1">
      <alignment horizontal="right" vertical="center" shrinkToFit="1"/>
    </xf>
    <xf numFmtId="177" fontId="19" fillId="0" borderId="41" xfId="5" applyNumberFormat="1" applyBorder="1" applyAlignment="1">
      <alignment horizontal="right" vertical="center" shrinkToFit="1"/>
    </xf>
    <xf numFmtId="176" fontId="6" fillId="0" borderId="2" xfId="5" applyNumberFormat="1" applyFont="1" applyBorder="1" applyAlignment="1" applyProtection="1">
      <alignment horizontal="center" vertical="center" shrinkToFit="1"/>
      <protection locked="0"/>
    </xf>
    <xf numFmtId="176" fontId="6" fillId="0" borderId="3" xfId="5" applyNumberFormat="1" applyFont="1" applyBorder="1" applyAlignment="1" applyProtection="1">
      <alignment horizontal="center" vertical="center" shrinkToFit="1"/>
      <protection locked="0"/>
    </xf>
    <xf numFmtId="176" fontId="6" fillId="0" borderId="4" xfId="5" applyNumberFormat="1" applyFont="1" applyBorder="1" applyAlignment="1" applyProtection="1">
      <alignment horizontal="center" vertical="center" shrinkToFit="1"/>
      <protection locked="0"/>
    </xf>
    <xf numFmtId="0" fontId="6" fillId="0" borderId="1" xfId="5" applyFont="1" applyBorder="1" applyAlignment="1" applyProtection="1">
      <alignment horizontal="left" vertical="center" shrinkToFit="1"/>
      <protection locked="0"/>
    </xf>
    <xf numFmtId="0" fontId="6" fillId="0" borderId="2" xfId="5" applyFont="1" applyBorder="1" applyAlignment="1" applyProtection="1">
      <alignment horizontal="left" vertical="center" shrinkToFit="1"/>
      <protection locked="0"/>
    </xf>
    <xf numFmtId="0" fontId="6" fillId="0" borderId="3" xfId="5" applyFont="1" applyBorder="1" applyAlignment="1" applyProtection="1">
      <alignment horizontal="left" vertical="center" shrinkToFit="1"/>
      <protection locked="0"/>
    </xf>
    <xf numFmtId="0" fontId="6" fillId="0" borderId="4" xfId="5" applyFont="1" applyBorder="1" applyAlignment="1" applyProtection="1">
      <alignment horizontal="left" vertical="center" shrinkToFit="1"/>
      <protection locked="0"/>
    </xf>
    <xf numFmtId="177" fontId="6" fillId="0" borderId="27" xfId="5" applyNumberFormat="1" applyFont="1" applyBorder="1" applyAlignment="1">
      <alignment horizontal="right" vertical="center" shrinkToFit="1"/>
    </xf>
    <xf numFmtId="177" fontId="6" fillId="0" borderId="39" xfId="5" applyNumberFormat="1" applyFont="1" applyBorder="1" applyAlignment="1">
      <alignment horizontal="right" vertical="center" shrinkToFit="1"/>
    </xf>
    <xf numFmtId="177" fontId="19" fillId="0" borderId="39" xfId="5" applyNumberFormat="1" applyBorder="1" applyAlignment="1">
      <alignment horizontal="right" vertical="center" shrinkToFit="1"/>
    </xf>
    <xf numFmtId="177" fontId="19" fillId="0" borderId="40" xfId="5" applyNumberFormat="1" applyBorder="1" applyAlignment="1">
      <alignment horizontal="right" vertical="center" shrinkToFit="1"/>
    </xf>
    <xf numFmtId="3" fontId="6" fillId="0" borderId="27" xfId="5" applyNumberFormat="1" applyFont="1" applyBorder="1" applyAlignment="1" applyProtection="1">
      <alignment horizontal="right" vertical="center" shrinkToFit="1"/>
      <protection locked="0"/>
    </xf>
    <xf numFmtId="3" fontId="19" fillId="0" borderId="39" xfId="5" applyNumberFormat="1" applyBorder="1" applyAlignment="1" applyProtection="1">
      <alignment horizontal="right" vertical="center" shrinkToFit="1"/>
      <protection locked="0"/>
    </xf>
    <xf numFmtId="3" fontId="19" fillId="0" borderId="40" xfId="5" applyNumberFormat="1" applyBorder="1" applyAlignment="1" applyProtection="1">
      <alignment horizontal="right" vertical="center" shrinkToFit="1"/>
      <protection locked="0"/>
    </xf>
    <xf numFmtId="3" fontId="6" fillId="3" borderId="1" xfId="5" applyNumberFormat="1" applyFont="1" applyFill="1" applyBorder="1" applyAlignment="1">
      <alignment horizontal="right" vertical="center" shrinkToFit="1"/>
    </xf>
    <xf numFmtId="0" fontId="21" fillId="0" borderId="0" xfId="5" applyFont="1">
      <alignment vertical="center"/>
    </xf>
    <xf numFmtId="3" fontId="17" fillId="3" borderId="1" xfId="5" applyNumberFormat="1" applyFont="1" applyFill="1" applyBorder="1" applyAlignment="1">
      <alignment horizontal="center" vertical="center" shrinkToFit="1"/>
    </xf>
    <xf numFmtId="0" fontId="17" fillId="3" borderId="1" xfId="5" applyFont="1" applyFill="1" applyBorder="1" applyAlignment="1">
      <alignment horizontal="center" vertical="center" shrinkToFit="1"/>
    </xf>
    <xf numFmtId="176" fontId="17" fillId="3" borderId="2" xfId="5" applyNumberFormat="1" applyFont="1" applyFill="1" applyBorder="1" applyAlignment="1">
      <alignment horizontal="center" vertical="center" shrinkToFit="1"/>
    </xf>
    <xf numFmtId="176" fontId="17" fillId="3" borderId="3" xfId="5" applyNumberFormat="1" applyFont="1" applyFill="1" applyBorder="1" applyAlignment="1">
      <alignment horizontal="center" vertical="center" shrinkToFit="1"/>
    </xf>
    <xf numFmtId="176" fontId="17" fillId="3" borderId="4" xfId="5" applyNumberFormat="1" applyFont="1" applyFill="1" applyBorder="1" applyAlignment="1">
      <alignment horizontal="center" vertical="center" shrinkToFit="1"/>
    </xf>
    <xf numFmtId="0" fontId="17" fillId="3" borderId="2" xfId="5" applyFont="1" applyFill="1" applyBorder="1" applyAlignment="1">
      <alignment horizontal="left" vertical="center" indent="2" shrinkToFit="1"/>
    </xf>
    <xf numFmtId="0" fontId="17" fillId="3" borderId="3" xfId="5" applyFont="1" applyFill="1" applyBorder="1" applyAlignment="1">
      <alignment horizontal="left" vertical="center" indent="2" shrinkToFit="1"/>
    </xf>
    <xf numFmtId="0" fontId="17" fillId="3" borderId="4" xfId="5" applyFont="1" applyFill="1" applyBorder="1" applyAlignment="1">
      <alignment horizontal="left" vertical="center" indent="2" shrinkToFit="1"/>
    </xf>
    <xf numFmtId="0" fontId="17" fillId="3" borderId="2" xfId="5" applyFont="1" applyFill="1" applyBorder="1" applyAlignment="1">
      <alignment horizontal="center" vertical="center" shrinkToFit="1"/>
    </xf>
    <xf numFmtId="0" fontId="17" fillId="3" borderId="3" xfId="5" applyFont="1" applyFill="1" applyBorder="1" applyAlignment="1">
      <alignment horizontal="center" vertical="center" shrinkToFit="1"/>
    </xf>
    <xf numFmtId="0" fontId="17" fillId="3" borderId="4" xfId="5" applyFont="1" applyFill="1" applyBorder="1" applyAlignment="1">
      <alignment horizontal="center" vertical="center" shrinkToFit="1"/>
    </xf>
    <xf numFmtId="0" fontId="6" fillId="3" borderId="14" xfId="5" applyFont="1" applyFill="1" applyBorder="1" applyAlignment="1">
      <alignment horizontal="center" vertical="center"/>
    </xf>
    <xf numFmtId="0" fontId="6" fillId="3" borderId="20" xfId="5" applyFont="1" applyFill="1" applyBorder="1" applyAlignment="1">
      <alignment horizontal="center" vertical="center"/>
    </xf>
    <xf numFmtId="0" fontId="6" fillId="3" borderId="15" xfId="5" applyFont="1" applyFill="1" applyBorder="1" applyAlignment="1">
      <alignment horizontal="center" vertical="center"/>
    </xf>
    <xf numFmtId="0" fontId="6" fillId="3" borderId="16" xfId="5" applyFont="1" applyFill="1" applyBorder="1" applyAlignment="1">
      <alignment horizontal="center" vertical="center"/>
    </xf>
    <xf numFmtId="0" fontId="6" fillId="3" borderId="1" xfId="5" applyFont="1" applyFill="1" applyBorder="1" applyAlignment="1">
      <alignment horizontal="center" vertical="center"/>
    </xf>
    <xf numFmtId="0" fontId="6" fillId="3" borderId="17" xfId="5" applyFont="1" applyFill="1" applyBorder="1" applyAlignment="1">
      <alignment horizontal="center" vertical="center"/>
    </xf>
    <xf numFmtId="0" fontId="6" fillId="3" borderId="26" xfId="5" applyFont="1" applyFill="1" applyBorder="1" applyAlignment="1">
      <alignment horizontal="center" vertical="center"/>
    </xf>
    <xf numFmtId="0" fontId="6" fillId="3" borderId="2" xfId="5" applyFont="1" applyFill="1" applyBorder="1" applyAlignment="1">
      <alignment horizontal="center" vertical="center"/>
    </xf>
    <xf numFmtId="0" fontId="6" fillId="2" borderId="14" xfId="5" applyFont="1" applyFill="1" applyBorder="1" applyAlignment="1">
      <alignment horizontal="center" vertical="center"/>
    </xf>
    <xf numFmtId="0" fontId="6" fillId="2" borderId="20" xfId="5" applyFont="1" applyFill="1" applyBorder="1" applyAlignment="1">
      <alignment horizontal="center" vertical="center"/>
    </xf>
    <xf numFmtId="0" fontId="6" fillId="2" borderId="15" xfId="5" applyFont="1" applyFill="1" applyBorder="1" applyAlignment="1">
      <alignment horizontal="center" vertical="center"/>
    </xf>
    <xf numFmtId="0" fontId="6" fillId="2" borderId="18" xfId="5" applyFont="1" applyFill="1" applyBorder="1" applyAlignment="1">
      <alignment horizontal="center" vertical="center"/>
    </xf>
    <xf numFmtId="0" fontId="6" fillId="2" borderId="21" xfId="5" applyFont="1" applyFill="1" applyBorder="1" applyAlignment="1">
      <alignment horizontal="center" vertical="center"/>
    </xf>
    <xf numFmtId="0" fontId="6" fillId="2" borderId="19" xfId="5" applyFont="1" applyFill="1" applyBorder="1" applyAlignment="1">
      <alignment horizontal="center" vertical="center"/>
    </xf>
    <xf numFmtId="38" fontId="10" fillId="0" borderId="6" xfId="6" applyFont="1" applyBorder="1" applyAlignment="1" applyProtection="1">
      <alignment horizontal="right" vertical="center" shrinkToFit="1"/>
    </xf>
    <xf numFmtId="38" fontId="10" fillId="0" borderId="7" xfId="6" applyFont="1" applyBorder="1" applyAlignment="1" applyProtection="1">
      <alignment horizontal="right" vertical="center" shrinkToFit="1"/>
    </xf>
    <xf numFmtId="38" fontId="10" fillId="0" borderId="8" xfId="6" applyFont="1" applyBorder="1" applyAlignment="1" applyProtection="1">
      <alignment horizontal="right" vertical="center" shrinkToFit="1"/>
    </xf>
    <xf numFmtId="38" fontId="10" fillId="0" borderId="9" xfId="6" applyFont="1" applyBorder="1" applyAlignment="1" applyProtection="1">
      <alignment horizontal="right" vertical="center" shrinkToFit="1"/>
    </xf>
    <xf numFmtId="38" fontId="10" fillId="0" borderId="5" xfId="6" applyFont="1" applyBorder="1" applyAlignment="1" applyProtection="1">
      <alignment horizontal="right" vertical="center" shrinkToFit="1"/>
    </xf>
    <xf numFmtId="38" fontId="10" fillId="0" borderId="10" xfId="6" applyFont="1" applyBorder="1" applyAlignment="1" applyProtection="1">
      <alignment horizontal="right" vertical="center" shrinkToFit="1"/>
    </xf>
    <xf numFmtId="0" fontId="6" fillId="0" borderId="0" xfId="5" applyFont="1" applyAlignment="1">
      <alignment vertical="center" shrinkToFit="1"/>
    </xf>
    <xf numFmtId="0" fontId="6" fillId="0" borderId="0" xfId="5" applyFont="1" applyAlignment="1" applyProtection="1">
      <alignment horizontal="center" vertical="center" shrinkToFit="1"/>
      <protection locked="0"/>
    </xf>
    <xf numFmtId="0" fontId="6" fillId="0" borderId="0" xfId="5" applyFont="1" applyAlignment="1" applyProtection="1">
      <alignment horizontal="left" vertical="center" shrinkToFit="1"/>
      <protection locked="0"/>
    </xf>
    <xf numFmtId="0" fontId="6" fillId="0" borderId="22" xfId="5" applyFont="1" applyBorder="1" applyAlignment="1">
      <alignment vertical="center" wrapText="1"/>
    </xf>
    <xf numFmtId="0" fontId="6" fillId="0" borderId="23" xfId="5" applyFont="1" applyBorder="1" applyAlignment="1">
      <alignment vertical="center" wrapText="1"/>
    </xf>
    <xf numFmtId="0" fontId="6" fillId="0" borderId="28" xfId="5" applyFont="1" applyBorder="1" applyAlignment="1">
      <alignment vertical="center" wrapText="1"/>
    </xf>
    <xf numFmtId="0" fontId="6" fillId="0" borderId="29" xfId="5" applyFont="1" applyBorder="1" applyAlignment="1">
      <alignment vertical="center" wrapText="1"/>
    </xf>
    <xf numFmtId="0" fontId="6" fillId="0" borderId="24" xfId="5" applyFont="1" applyBorder="1" applyAlignment="1">
      <alignment vertical="center" wrapText="1"/>
    </xf>
    <xf numFmtId="0" fontId="6" fillId="0" borderId="25" xfId="5" applyFont="1" applyBorder="1" applyAlignment="1">
      <alignment vertical="center" wrapText="1"/>
    </xf>
    <xf numFmtId="0" fontId="8" fillId="0" borderId="0" xfId="5" applyFont="1" applyAlignment="1">
      <alignment horizontal="center" vertical="center" shrinkToFit="1"/>
    </xf>
    <xf numFmtId="0" fontId="8" fillId="0" borderId="5" xfId="5" applyFont="1" applyBorder="1" applyAlignment="1">
      <alignment horizontal="center" vertical="center" shrinkToFit="1"/>
    </xf>
    <xf numFmtId="0" fontId="6" fillId="0" borderId="3" xfId="5" applyFont="1" applyBorder="1" applyAlignment="1">
      <alignment vertical="center" shrinkToFit="1"/>
    </xf>
    <xf numFmtId="0" fontId="6" fillId="0" borderId="3" xfId="5" applyFont="1" applyBorder="1" applyAlignment="1" applyProtection="1">
      <alignment horizontal="right" vertical="center" shrinkToFit="1"/>
      <protection locked="0"/>
    </xf>
    <xf numFmtId="0" fontId="6" fillId="0" borderId="5" xfId="5" applyFont="1" applyBorder="1" applyAlignment="1">
      <alignment vertical="center" shrinkToFit="1"/>
    </xf>
    <xf numFmtId="0" fontId="19" fillId="0" borderId="3" xfId="5" applyBorder="1" applyAlignment="1" applyProtection="1">
      <alignment horizontal="right" vertical="center" shrinkToFit="1"/>
      <protection locked="0"/>
    </xf>
    <xf numFmtId="0" fontId="6" fillId="3" borderId="22" xfId="5" applyFont="1" applyFill="1" applyBorder="1" applyAlignment="1">
      <alignment horizontal="center" vertical="center"/>
    </xf>
    <xf numFmtId="0" fontId="6" fillId="3" borderId="23" xfId="5" applyFont="1" applyFill="1" applyBorder="1" applyAlignment="1">
      <alignment horizontal="center" vertical="center"/>
    </xf>
    <xf numFmtId="0" fontId="6" fillId="3" borderId="49" xfId="5" applyFont="1" applyFill="1" applyBorder="1" applyAlignment="1">
      <alignment horizontal="center" vertical="center"/>
    </xf>
    <xf numFmtId="0" fontId="6" fillId="3" borderId="48" xfId="5" applyFont="1" applyFill="1" applyBorder="1" applyAlignment="1">
      <alignment horizontal="center" vertical="center"/>
    </xf>
    <xf numFmtId="0" fontId="7" fillId="0" borderId="0" xfId="5" applyFont="1" applyAlignment="1">
      <alignment horizontal="center" vertical="center" shrinkToFit="1"/>
    </xf>
    <xf numFmtId="0" fontId="7" fillId="0" borderId="11" xfId="5" applyFont="1" applyBorder="1" applyAlignment="1">
      <alignment horizontal="center" vertical="center" shrinkToFit="1"/>
    </xf>
    <xf numFmtId="14" fontId="6" fillId="0" borderId="5" xfId="5" applyNumberFormat="1" applyFont="1" applyBorder="1" applyAlignment="1" applyProtection="1">
      <alignment horizontal="right" vertical="center" shrinkToFit="1"/>
      <protection locked="0"/>
    </xf>
    <xf numFmtId="0" fontId="6" fillId="0" borderId="5" xfId="5" applyFont="1" applyBorder="1" applyAlignment="1" applyProtection="1">
      <alignment horizontal="right" vertical="center" shrinkToFit="1"/>
      <protection locked="0"/>
    </xf>
    <xf numFmtId="49" fontId="18" fillId="0" borderId="6" xfId="5" applyNumberFormat="1" applyFont="1" applyBorder="1" applyAlignment="1" applyProtection="1">
      <alignment horizontal="center" vertical="center" shrinkToFit="1"/>
      <protection locked="0"/>
    </xf>
    <xf numFmtId="49" fontId="18" fillId="0" borderId="7" xfId="5" applyNumberFormat="1" applyFont="1" applyBorder="1" applyAlignment="1" applyProtection="1">
      <alignment horizontal="center" vertical="center" shrinkToFit="1"/>
      <protection locked="0"/>
    </xf>
    <xf numFmtId="49" fontId="18" fillId="0" borderId="8" xfId="5" applyNumberFormat="1" applyFont="1" applyBorder="1" applyAlignment="1" applyProtection="1">
      <alignment horizontal="center" vertical="center" shrinkToFit="1"/>
      <protection locked="0"/>
    </xf>
    <xf numFmtId="49" fontId="18" fillId="0" borderId="9" xfId="5" applyNumberFormat="1" applyFont="1" applyBorder="1" applyAlignment="1" applyProtection="1">
      <alignment horizontal="center" vertical="center" shrinkToFit="1"/>
      <protection locked="0"/>
    </xf>
    <xf numFmtId="49" fontId="18" fillId="0" borderId="5" xfId="5" applyNumberFormat="1" applyFont="1" applyBorder="1" applyAlignment="1" applyProtection="1">
      <alignment horizontal="center" vertical="center" shrinkToFit="1"/>
      <protection locked="0"/>
    </xf>
    <xf numFmtId="49" fontId="18" fillId="0" borderId="10" xfId="5" applyNumberFormat="1" applyFont="1" applyBorder="1" applyAlignment="1" applyProtection="1">
      <alignment horizontal="center" vertical="center" shrinkToFit="1"/>
      <protection locked="0"/>
    </xf>
    <xf numFmtId="0" fontId="18" fillId="6" borderId="1" xfId="5" applyFont="1" applyFill="1" applyBorder="1" applyAlignment="1">
      <alignment horizontal="center" vertical="center" shrinkToFit="1"/>
    </xf>
    <xf numFmtId="49" fontId="18" fillId="0" borderId="1" xfId="5" applyNumberFormat="1" applyFont="1" applyBorder="1" applyAlignment="1" applyProtection="1">
      <alignment horizontal="center" vertical="center" shrinkToFit="1"/>
      <protection locked="0"/>
    </xf>
    <xf numFmtId="0" fontId="19" fillId="0" borderId="0" xfId="5" applyAlignment="1" applyProtection="1">
      <alignment horizontal="left" vertical="center" shrinkToFit="1"/>
      <protection locked="0"/>
    </xf>
    <xf numFmtId="0" fontId="18" fillId="6" borderId="6" xfId="5" applyFont="1" applyFill="1" applyBorder="1" applyAlignment="1">
      <alignment horizontal="center" vertical="center" shrinkToFit="1"/>
    </xf>
    <xf numFmtId="0" fontId="18" fillId="6" borderId="7" xfId="5" applyFont="1" applyFill="1" applyBorder="1" applyAlignment="1">
      <alignment horizontal="center" vertical="center" shrinkToFit="1"/>
    </xf>
    <xf numFmtId="0" fontId="18" fillId="6" borderId="8" xfId="5" applyFont="1" applyFill="1" applyBorder="1" applyAlignment="1">
      <alignment horizontal="center" vertical="center" shrinkToFit="1"/>
    </xf>
    <xf numFmtId="0" fontId="18" fillId="6" borderId="9" xfId="5" applyFont="1" applyFill="1" applyBorder="1" applyAlignment="1">
      <alignment horizontal="center" vertical="center" shrinkToFit="1"/>
    </xf>
    <xf numFmtId="0" fontId="18" fillId="6" borderId="5" xfId="5" applyFont="1" applyFill="1" applyBorder="1" applyAlignment="1">
      <alignment horizontal="center" vertical="center" shrinkToFit="1"/>
    </xf>
    <xf numFmtId="0" fontId="18" fillId="6" borderId="10" xfId="5" applyFont="1" applyFill="1" applyBorder="1" applyAlignment="1">
      <alignment horizontal="center" vertical="center" shrinkToFit="1"/>
    </xf>
    <xf numFmtId="9" fontId="6" fillId="0" borderId="13" xfId="5" applyNumberFormat="1" applyFont="1" applyBorder="1" applyAlignment="1">
      <alignment horizontal="left" vertical="center" shrinkToFit="1"/>
    </xf>
    <xf numFmtId="9" fontId="6" fillId="0" borderId="0" xfId="5" applyNumberFormat="1" applyFont="1" applyAlignment="1">
      <alignment horizontal="left" vertical="center" shrinkToFit="1"/>
    </xf>
    <xf numFmtId="3" fontId="6" fillId="3" borderId="45" xfId="5" applyNumberFormat="1" applyFont="1" applyFill="1" applyBorder="1" applyAlignment="1">
      <alignment horizontal="center" vertical="center"/>
    </xf>
    <xf numFmtId="3" fontId="6" fillId="3" borderId="44" xfId="5" applyNumberFormat="1" applyFont="1" applyFill="1" applyBorder="1" applyAlignment="1">
      <alignment horizontal="center" vertical="center"/>
    </xf>
    <xf numFmtId="0" fontId="9" fillId="0" borderId="7" xfId="5" applyFont="1" applyBorder="1" applyAlignment="1">
      <alignment shrinkToFit="1"/>
    </xf>
    <xf numFmtId="0" fontId="9" fillId="0" borderId="0" xfId="5" applyFont="1" applyAlignment="1">
      <alignment shrinkToFit="1"/>
    </xf>
    <xf numFmtId="0" fontId="11" fillId="0" borderId="12" xfId="5" applyFont="1" applyBorder="1" applyAlignment="1">
      <alignment horizontal="center" vertical="center" shrinkToFit="1"/>
    </xf>
    <xf numFmtId="0" fontId="11" fillId="0" borderId="0" xfId="5" applyFont="1" applyAlignment="1">
      <alignment horizontal="center" vertical="center" shrinkToFit="1"/>
    </xf>
    <xf numFmtId="0" fontId="8" fillId="0" borderId="0" xfId="5" applyFont="1" applyAlignment="1" applyProtection="1">
      <alignment horizontal="left" vertical="center" shrinkToFit="1"/>
      <protection locked="0"/>
    </xf>
    <xf numFmtId="0" fontId="6" fillId="0" borderId="5" xfId="5" applyFont="1" applyBorder="1" applyAlignment="1" applyProtection="1">
      <alignment horizontal="center" vertical="center" shrinkToFit="1"/>
      <protection locked="0"/>
    </xf>
    <xf numFmtId="0" fontId="6" fillId="0" borderId="5" xfId="5" applyFont="1" applyBorder="1" applyAlignment="1" applyProtection="1">
      <alignment horizontal="left" vertical="center" shrinkToFit="1"/>
      <protection locked="0"/>
    </xf>
    <xf numFmtId="0" fontId="18" fillId="0" borderId="1" xfId="5" applyFont="1" applyBorder="1" applyAlignment="1" applyProtection="1">
      <alignment horizontal="center" vertical="center" shrinkToFit="1"/>
      <protection locked="0"/>
    </xf>
    <xf numFmtId="0" fontId="6" fillId="3" borderId="22" xfId="5" applyFont="1" applyFill="1" applyBorder="1" applyAlignment="1">
      <alignment horizontal="center" vertical="center" shrinkToFit="1"/>
    </xf>
    <xf numFmtId="0" fontId="6" fillId="3" borderId="23" xfId="5" applyFont="1" applyFill="1" applyBorder="1" applyAlignment="1">
      <alignment horizontal="center" vertical="center" shrinkToFit="1"/>
    </xf>
    <xf numFmtId="0" fontId="17" fillId="0" borderId="0" xfId="5" applyFont="1" applyAlignment="1">
      <alignment vertical="center" shrinkToFit="1"/>
    </xf>
    <xf numFmtId="9" fontId="6" fillId="0" borderId="18" xfId="5" applyNumberFormat="1" applyFont="1" applyBorder="1" applyAlignment="1">
      <alignment horizontal="center" vertical="center" shrinkToFit="1"/>
    </xf>
    <xf numFmtId="9" fontId="6" fillId="0" borderId="19" xfId="5" applyNumberFormat="1" applyFont="1" applyBorder="1" applyAlignment="1">
      <alignment horizontal="center" vertical="center" shrinkToFit="1"/>
    </xf>
    <xf numFmtId="0" fontId="10" fillId="6" borderId="6" xfId="5" applyFont="1" applyFill="1" applyBorder="1" applyAlignment="1">
      <alignment horizontal="center" vertical="center" shrinkToFit="1"/>
    </xf>
    <xf numFmtId="0" fontId="10" fillId="6" borderId="7" xfId="5" applyFont="1" applyFill="1" applyBorder="1" applyAlignment="1">
      <alignment horizontal="center" vertical="center" shrinkToFit="1"/>
    </xf>
    <xf numFmtId="0" fontId="10" fillId="6" borderId="8" xfId="5" applyFont="1" applyFill="1" applyBorder="1" applyAlignment="1">
      <alignment horizontal="center" vertical="center" shrinkToFit="1"/>
    </xf>
    <xf numFmtId="0" fontId="10" fillId="6" borderId="9" xfId="5" applyFont="1" applyFill="1" applyBorder="1" applyAlignment="1">
      <alignment horizontal="center" vertical="center" shrinkToFit="1"/>
    </xf>
    <xf numFmtId="0" fontId="10" fillId="6" borderId="5" xfId="5" applyFont="1" applyFill="1" applyBorder="1" applyAlignment="1">
      <alignment horizontal="center" vertical="center" shrinkToFit="1"/>
    </xf>
    <xf numFmtId="0" fontId="10" fillId="6" borderId="10" xfId="5" applyFont="1" applyFill="1" applyBorder="1" applyAlignment="1">
      <alignment horizontal="center" vertical="center" shrinkToFit="1"/>
    </xf>
    <xf numFmtId="0" fontId="13" fillId="0" borderId="2" xfId="0" applyFont="1" applyBorder="1" applyAlignment="1">
      <alignment horizontal="left" vertical="top"/>
    </xf>
    <xf numFmtId="0" fontId="13" fillId="0" borderId="3" xfId="0" applyFont="1" applyBorder="1" applyAlignment="1">
      <alignment horizontal="left" vertical="top"/>
    </xf>
    <xf numFmtId="0" fontId="13" fillId="0" borderId="4" xfId="0" applyFont="1" applyBorder="1" applyAlignment="1">
      <alignment horizontal="left" vertical="top"/>
    </xf>
    <xf numFmtId="0" fontId="13" fillId="0" borderId="30" xfId="0" applyFont="1" applyBorder="1" applyAlignment="1">
      <alignment horizontal="center" vertical="top"/>
    </xf>
    <xf numFmtId="0" fontId="13" fillId="0" borderId="32" xfId="0" applyFont="1" applyBorder="1" applyAlignment="1">
      <alignment horizontal="center" vertical="top"/>
    </xf>
  </cellXfs>
  <cellStyles count="7">
    <cellStyle name="桁区切り" xfId="1" builtinId="6"/>
    <cellStyle name="桁区切り 2" xfId="6" xr:uid="{00000000-0005-0000-0000-000001000000}"/>
    <cellStyle name="標準" xfId="0" builtinId="0"/>
    <cellStyle name="標準 2" xfId="2" xr:uid="{00000000-0005-0000-0000-000003000000}"/>
    <cellStyle name="標準 2 2" xfId="3" xr:uid="{00000000-0005-0000-0000-000004000000}"/>
    <cellStyle name="標準 2 3" xfId="4" xr:uid="{00000000-0005-0000-0000-000005000000}"/>
    <cellStyle name="標準 2 4" xfId="5" xr:uid="{00000000-0005-0000-0000-000006000000}"/>
  </cellStyles>
  <dxfs count="138">
    <dxf>
      <fill>
        <patternFill>
          <bgColor rgb="FFFF99CC"/>
        </patternFill>
      </fill>
    </dxf>
    <dxf>
      <numFmt numFmtId="3" formatCode="#,##0"/>
    </dxf>
    <dxf>
      <numFmt numFmtId="4" formatCode="#,##0.00"/>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FF66"/>
        </patternFill>
      </fill>
    </dxf>
    <dxf>
      <fill>
        <patternFill>
          <bgColor rgb="FFFF99CC"/>
        </patternFill>
      </fill>
    </dxf>
    <dxf>
      <fill>
        <patternFill>
          <bgColor rgb="FFFF99CC"/>
        </patternFill>
      </fill>
    </dxf>
    <dxf>
      <numFmt numFmtId="4" formatCode="#,##0.00"/>
    </dxf>
    <dxf>
      <fill>
        <patternFill>
          <bgColor rgb="FFFF99CC"/>
        </patternFill>
      </fill>
    </dxf>
    <dxf>
      <fill>
        <patternFill>
          <bgColor rgb="FFFF99CC"/>
        </patternFill>
      </fill>
    </dxf>
    <dxf>
      <fill>
        <patternFill>
          <bgColor rgb="FFFF99CC"/>
        </patternFill>
      </fill>
    </dxf>
    <dxf>
      <numFmt numFmtId="4" formatCode="#,##0.00"/>
    </dxf>
    <dxf>
      <fill>
        <patternFill>
          <bgColor rgb="FFFF99CC"/>
        </patternFill>
      </fill>
    </dxf>
    <dxf>
      <fill>
        <patternFill>
          <bgColor rgb="FFFF99CC"/>
        </patternFill>
      </fill>
    </dxf>
    <dxf>
      <numFmt numFmtId="3" formatCode="#,##0"/>
    </dxf>
    <dxf>
      <numFmt numFmtId="4" formatCode="#,##0.00"/>
      <fill>
        <patternFill>
          <bgColor rgb="FFFF99CC"/>
        </patternFill>
      </fill>
    </dxf>
    <dxf>
      <fill>
        <patternFill>
          <bgColor rgb="FFFF99CC"/>
        </patternFill>
      </fill>
    </dxf>
    <dxf>
      <fill>
        <patternFill>
          <bgColor rgb="FFFF99CC"/>
        </patternFill>
      </fill>
    </dxf>
    <dxf>
      <fill>
        <patternFill>
          <bgColor rgb="FFFF99CC"/>
        </patternFill>
      </fill>
    </dxf>
    <dxf>
      <numFmt numFmtId="3" formatCode="#,##0"/>
    </dxf>
    <dxf>
      <numFmt numFmtId="4" formatCode="#,##0.00"/>
      <fill>
        <patternFill>
          <bgColor rgb="FFFF99CC"/>
        </patternFill>
      </fill>
    </dxf>
    <dxf>
      <fill>
        <patternFill>
          <bgColor rgb="FFFF99CC"/>
        </patternFill>
      </fill>
    </dxf>
    <dxf>
      <fill>
        <patternFill>
          <bgColor rgb="FFFFFF66"/>
        </patternFill>
      </fill>
    </dxf>
    <dxf>
      <fill>
        <patternFill>
          <bgColor rgb="FFFF99CC"/>
        </patternFill>
      </fill>
    </dxf>
    <dxf>
      <fill>
        <patternFill>
          <bgColor rgb="FFFF99CC"/>
        </patternFill>
      </fill>
    </dxf>
    <dxf>
      <numFmt numFmtId="4" formatCode="#,##0.00"/>
    </dxf>
    <dxf>
      <fill>
        <patternFill>
          <bgColor rgb="FFFF99CC"/>
        </patternFill>
      </fill>
    </dxf>
    <dxf>
      <fill>
        <patternFill>
          <bgColor rgb="FFFF99CC"/>
        </patternFill>
      </fill>
    </dxf>
    <dxf>
      <fill>
        <patternFill>
          <bgColor rgb="FFFF99CC"/>
        </patternFill>
      </fill>
    </dxf>
    <dxf>
      <fill>
        <patternFill>
          <bgColor theme="6" tint="0.39994506668294322"/>
        </patternFill>
      </fill>
    </dxf>
    <dxf>
      <fill>
        <patternFill>
          <bgColor rgb="FFFFFF66"/>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numFmt numFmtId="3" formatCode="#,##0"/>
    </dxf>
    <dxf>
      <numFmt numFmtId="4" formatCode="#,##0.00"/>
      <fill>
        <patternFill>
          <bgColor rgb="FFFF99CC"/>
        </patternFill>
      </fill>
    </dxf>
    <dxf>
      <fill>
        <patternFill>
          <bgColor rgb="FFFF99CC"/>
        </patternFill>
      </fill>
    </dxf>
    <dxf>
      <fill>
        <patternFill>
          <bgColor rgb="FFFFFF66"/>
        </patternFill>
      </fill>
    </dxf>
    <dxf>
      <fill>
        <patternFill>
          <bgColor rgb="FFFF99CC"/>
        </patternFill>
      </fill>
    </dxf>
    <dxf>
      <fill>
        <patternFill>
          <bgColor rgb="FFFF99CC"/>
        </patternFill>
      </fill>
    </dxf>
    <dxf>
      <fill>
        <patternFill>
          <bgColor rgb="FF00B0F0"/>
        </patternFill>
      </fill>
    </dxf>
    <dxf>
      <numFmt numFmtId="4" formatCode="#,##0.00"/>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numFmt numFmtId="3" formatCode="#,##0"/>
    </dxf>
    <dxf>
      <numFmt numFmtId="4" formatCode="#,##0.00"/>
      <fill>
        <patternFill>
          <bgColor rgb="FFFF99CC"/>
        </patternFill>
      </fill>
    </dxf>
    <dxf>
      <fill>
        <patternFill>
          <bgColor rgb="FFFF99CC"/>
        </patternFill>
      </fill>
    </dxf>
    <dxf>
      <fill>
        <patternFill>
          <bgColor rgb="FFFFFF66"/>
        </patternFill>
      </fill>
    </dxf>
    <dxf>
      <fill>
        <patternFill>
          <bgColor rgb="FFFF99CC"/>
        </patternFill>
      </fill>
    </dxf>
    <dxf>
      <fill>
        <patternFill>
          <bgColor rgb="FFFF99CC"/>
        </patternFill>
      </fill>
    </dxf>
    <dxf>
      <numFmt numFmtId="4" formatCode="#,##0.00"/>
    </dxf>
    <dxf>
      <fill>
        <patternFill>
          <bgColor rgb="FFFF99CC"/>
        </patternFill>
      </fill>
    </dxf>
    <dxf>
      <fill>
        <patternFill>
          <bgColor rgb="FFFF99CC"/>
        </patternFill>
      </fill>
    </dxf>
    <dxf>
      <fill>
        <patternFill>
          <bgColor rgb="FFFF99CC"/>
        </patternFill>
      </fill>
    </dxf>
    <dxf>
      <fill>
        <patternFill>
          <bgColor theme="6" tint="0.39994506668294322"/>
        </patternFill>
      </fill>
    </dxf>
    <dxf>
      <fill>
        <patternFill>
          <bgColor rgb="FFFFFF66"/>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numFmt numFmtId="3" formatCode="#,##0"/>
    </dxf>
    <dxf>
      <numFmt numFmtId="4" formatCode="#,##0.00"/>
      <fill>
        <patternFill>
          <bgColor rgb="FFFF99CC"/>
        </patternFill>
      </fill>
    </dxf>
    <dxf>
      <fill>
        <patternFill>
          <bgColor rgb="FFFF99CC"/>
        </patternFill>
      </fill>
    </dxf>
    <dxf>
      <fill>
        <patternFill>
          <bgColor rgb="FFFFFF66"/>
        </patternFill>
      </fill>
    </dxf>
    <dxf>
      <fill>
        <patternFill>
          <bgColor rgb="FFFF99CC"/>
        </patternFill>
      </fill>
    </dxf>
    <dxf>
      <fill>
        <patternFill>
          <bgColor rgb="FFFF99CC"/>
        </patternFill>
      </fill>
    </dxf>
    <dxf>
      <fill>
        <patternFill>
          <bgColor rgb="FF00B0F0"/>
        </patternFill>
      </fill>
    </dxf>
    <dxf>
      <numFmt numFmtId="4" formatCode="#,##0.00"/>
    </dxf>
    <dxf>
      <fill>
        <patternFill>
          <bgColor rgb="FFFF99CC"/>
        </patternFill>
      </fill>
    </dxf>
    <dxf>
      <numFmt numFmtId="4" formatCode="#,##0.00"/>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theme="6" tint="0.39994506668294322"/>
        </patternFill>
      </fill>
    </dxf>
    <dxf>
      <fill>
        <patternFill>
          <bgColor rgb="FFFFFF66"/>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numFmt numFmtId="3" formatCode="#,##0"/>
    </dxf>
    <dxf>
      <numFmt numFmtId="4" formatCode="#,##0.00"/>
      <fill>
        <patternFill>
          <bgColor rgb="FFFF99CC"/>
        </patternFill>
      </fill>
    </dxf>
    <dxf>
      <fill>
        <patternFill>
          <bgColor rgb="FFFF99CC"/>
        </patternFill>
      </fill>
    </dxf>
    <dxf>
      <fill>
        <patternFill>
          <bgColor rgb="FFFFFF66"/>
        </patternFill>
      </fill>
    </dxf>
    <dxf>
      <fill>
        <patternFill>
          <bgColor rgb="FFFF99CC"/>
        </patternFill>
      </fill>
    </dxf>
    <dxf>
      <fill>
        <patternFill>
          <bgColor rgb="FFFF99CC"/>
        </patternFill>
      </fill>
    </dxf>
    <dxf>
      <fill>
        <patternFill>
          <bgColor rgb="FF00B0F0"/>
        </patternFill>
      </fill>
    </dxf>
    <dxf>
      <numFmt numFmtId="4" formatCode="#,##0.00"/>
    </dxf>
    <dxf>
      <fill>
        <patternFill>
          <bgColor rgb="FFFF99CC"/>
        </patternFill>
      </fill>
    </dxf>
    <dxf>
      <numFmt numFmtId="4" formatCode="#,##0.00"/>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
      <fill>
        <patternFill>
          <bgColor rgb="FFFF99CC"/>
        </patternFill>
      </fill>
    </dxf>
  </dxfs>
  <tableStyles count="0" defaultTableStyle="TableStyleMedium2" defaultPivotStyle="PivotStyleLight16"/>
  <colors>
    <mruColors>
      <color rgb="FFFFFF66"/>
      <color rgb="FFFF99CC"/>
      <color rgb="FFFF66CC"/>
      <color rgb="FFCCFFCC"/>
      <color rgb="FFFFCCCC"/>
      <color rgb="FFFFFFCC"/>
      <color rgb="FFCCFF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2</xdr:col>
      <xdr:colOff>133350</xdr:colOff>
      <xdr:row>41</xdr:row>
      <xdr:rowOff>1209675</xdr:rowOff>
    </xdr:from>
    <xdr:to>
      <xdr:col>2</xdr:col>
      <xdr:colOff>1990725</xdr:colOff>
      <xdr:row>41</xdr:row>
      <xdr:rowOff>1847850</xdr:rowOff>
    </xdr:to>
    <xdr:pic>
      <xdr:nvPicPr>
        <xdr:cNvPr id="2" name="図 1">
          <a:extLst>
            <a:ext uri="{FF2B5EF4-FFF2-40B4-BE49-F238E27FC236}">
              <a16:creationId xmlns:a16="http://schemas.microsoft.com/office/drawing/2014/main" id="{3E27F6F4-A7D1-4AE3-B13B-4577721BC1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52625" y="20831175"/>
          <a:ext cx="1857375"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257175</xdr:colOff>
      <xdr:row>16</xdr:row>
      <xdr:rowOff>76200</xdr:rowOff>
    </xdr:from>
    <xdr:to>
      <xdr:col>2</xdr:col>
      <xdr:colOff>3010284</xdr:colOff>
      <xdr:row>24</xdr:row>
      <xdr:rowOff>115175</xdr:rowOff>
    </xdr:to>
    <xdr:pic>
      <xdr:nvPicPr>
        <xdr:cNvPr id="3" name="図 2">
          <a:extLst>
            <a:ext uri="{FF2B5EF4-FFF2-40B4-BE49-F238E27FC236}">
              <a16:creationId xmlns:a16="http://schemas.microsoft.com/office/drawing/2014/main" id="{BE8B3530-AF55-4A2C-BFBD-7288E49E12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76450" y="10334625"/>
          <a:ext cx="2753109" cy="2858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200025</xdr:colOff>
      <xdr:row>38</xdr:row>
      <xdr:rowOff>57151</xdr:rowOff>
    </xdr:from>
    <xdr:to>
      <xdr:col>2</xdr:col>
      <xdr:colOff>2628597</xdr:colOff>
      <xdr:row>40</xdr:row>
      <xdr:rowOff>356110</xdr:rowOff>
    </xdr:to>
    <xdr:pic>
      <xdr:nvPicPr>
        <xdr:cNvPr id="4" name="図 3">
          <a:extLst>
            <a:ext uri="{FF2B5EF4-FFF2-40B4-BE49-F238E27FC236}">
              <a16:creationId xmlns:a16="http://schemas.microsoft.com/office/drawing/2014/main" id="{6628141A-52DB-4A2A-B086-E22134CCCB61}"/>
            </a:ext>
          </a:extLst>
        </xdr:cNvPr>
        <xdr:cNvPicPr>
          <a:picLocks noChangeAspect="1"/>
        </xdr:cNvPicPr>
      </xdr:nvPicPr>
      <xdr:blipFill>
        <a:blip xmlns:r="http://schemas.openxmlformats.org/officeDocument/2006/relationships" r:embed="rId3"/>
        <a:stretch>
          <a:fillRect/>
        </a:stretch>
      </xdr:blipFill>
      <xdr:spPr>
        <a:xfrm>
          <a:off x="2019300" y="18488026"/>
          <a:ext cx="2428572" cy="1003809"/>
        </a:xfrm>
        <a:prstGeom prst="rect">
          <a:avLst/>
        </a:prstGeom>
      </xdr:spPr>
    </xdr:pic>
    <xdr:clientData/>
  </xdr:twoCellAnchor>
  <xdr:twoCellAnchor editAs="oneCell">
    <xdr:from>
      <xdr:col>2</xdr:col>
      <xdr:colOff>276225</xdr:colOff>
      <xdr:row>7</xdr:row>
      <xdr:rowOff>123825</xdr:rowOff>
    </xdr:from>
    <xdr:to>
      <xdr:col>2</xdr:col>
      <xdr:colOff>3248025</xdr:colOff>
      <xdr:row>14</xdr:row>
      <xdr:rowOff>361950</xdr:rowOff>
    </xdr:to>
    <xdr:pic>
      <xdr:nvPicPr>
        <xdr:cNvPr id="5" name="図 4">
          <a:extLst>
            <a:ext uri="{FF2B5EF4-FFF2-40B4-BE49-F238E27FC236}">
              <a16:creationId xmlns:a16="http://schemas.microsoft.com/office/drawing/2014/main" id="{4597CF2E-16D3-4345-8A6E-F5A3A6DF25E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095500" y="7105650"/>
          <a:ext cx="2971800" cy="2638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30</xdr:row>
      <xdr:rowOff>9525</xdr:rowOff>
    </xdr:from>
    <xdr:to>
      <xdr:col>2</xdr:col>
      <xdr:colOff>4069066</xdr:colOff>
      <xdr:row>36</xdr:row>
      <xdr:rowOff>227957</xdr:rowOff>
    </xdr:to>
    <xdr:pic>
      <xdr:nvPicPr>
        <xdr:cNvPr id="6" name="図 5">
          <a:extLst>
            <a:ext uri="{FF2B5EF4-FFF2-40B4-BE49-F238E27FC236}">
              <a16:creationId xmlns:a16="http://schemas.microsoft.com/office/drawing/2014/main" id="{4157B5BE-96EC-4463-A566-B04AD3A6405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962150" y="15687675"/>
          <a:ext cx="3926191" cy="22186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266700</xdr:colOff>
      <xdr:row>26</xdr:row>
      <xdr:rowOff>57150</xdr:rowOff>
    </xdr:from>
    <xdr:to>
      <xdr:col>2</xdr:col>
      <xdr:colOff>2921938</xdr:colOff>
      <xdr:row>28</xdr:row>
      <xdr:rowOff>153728</xdr:rowOff>
    </xdr:to>
    <xdr:pic>
      <xdr:nvPicPr>
        <xdr:cNvPr id="7" name="図 6">
          <a:extLst>
            <a:ext uri="{FF2B5EF4-FFF2-40B4-BE49-F238E27FC236}">
              <a16:creationId xmlns:a16="http://schemas.microsoft.com/office/drawing/2014/main" id="{35DEB8B7-520E-4972-A179-F51B3B7E7055}"/>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085975" y="13916025"/>
          <a:ext cx="2655238" cy="8014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266700</xdr:colOff>
      <xdr:row>47</xdr:row>
      <xdr:rowOff>28575</xdr:rowOff>
    </xdr:from>
    <xdr:to>
      <xdr:col>2</xdr:col>
      <xdr:colOff>3457575</xdr:colOff>
      <xdr:row>48</xdr:row>
      <xdr:rowOff>285750</xdr:rowOff>
    </xdr:to>
    <xdr:pic>
      <xdr:nvPicPr>
        <xdr:cNvPr id="8" name="図 7">
          <a:extLst>
            <a:ext uri="{FF2B5EF4-FFF2-40B4-BE49-F238E27FC236}">
              <a16:creationId xmlns:a16="http://schemas.microsoft.com/office/drawing/2014/main" id="{BF24BA7B-7720-4B05-A5B7-5AC8E0EFF7EA}"/>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085975" y="26403300"/>
          <a:ext cx="3190875" cy="695325"/>
        </a:xfrm>
        <a:prstGeom prst="rect">
          <a:avLst/>
        </a:prstGeom>
        <a:noFill/>
        <a:effectLst>
          <a:outerShdw blurRad="50800" dist="38100" dir="18900000" algn="bl" rotWithShape="0">
            <a:prstClr val="black">
              <a:alpha val="40000"/>
            </a:prst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266700</xdr:colOff>
      <xdr:row>4</xdr:row>
      <xdr:rowOff>0</xdr:rowOff>
    </xdr:from>
    <xdr:to>
      <xdr:col>2</xdr:col>
      <xdr:colOff>3429000</xdr:colOff>
      <xdr:row>5</xdr:row>
      <xdr:rowOff>247650</xdr:rowOff>
    </xdr:to>
    <xdr:pic>
      <xdr:nvPicPr>
        <xdr:cNvPr id="9" name="図 8">
          <a:extLst>
            <a:ext uri="{FF2B5EF4-FFF2-40B4-BE49-F238E27FC236}">
              <a16:creationId xmlns:a16="http://schemas.microsoft.com/office/drawing/2014/main" id="{EA1AAFAB-5E54-46F2-A909-E9B448CFEE63}"/>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085975" y="5600700"/>
          <a:ext cx="3162300" cy="704850"/>
        </a:xfrm>
        <a:prstGeom prst="rect">
          <a:avLst/>
        </a:prstGeom>
        <a:noFill/>
        <a:effectLst>
          <a:outerShdw blurRad="50800" dist="38100" dir="18900000" algn="bl" rotWithShape="0">
            <a:prstClr val="black">
              <a:alpha val="40000"/>
            </a:prstClr>
          </a:outerShdw>
        </a:effectLst>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276225</xdr:colOff>
      <xdr:row>55</xdr:row>
      <xdr:rowOff>381001</xdr:rowOff>
    </xdr:from>
    <xdr:to>
      <xdr:col>2</xdr:col>
      <xdr:colOff>4314825</xdr:colOff>
      <xdr:row>65</xdr:row>
      <xdr:rowOff>47626</xdr:rowOff>
    </xdr:to>
    <xdr:grpSp>
      <xdr:nvGrpSpPr>
        <xdr:cNvPr id="10" name="グループ化 9">
          <a:extLst>
            <a:ext uri="{FF2B5EF4-FFF2-40B4-BE49-F238E27FC236}">
              <a16:creationId xmlns:a16="http://schemas.microsoft.com/office/drawing/2014/main" id="{1F3C334B-D845-406E-B512-CF24DB5140B4}"/>
            </a:ext>
          </a:extLst>
        </xdr:cNvPr>
        <xdr:cNvGrpSpPr/>
      </xdr:nvGrpSpPr>
      <xdr:grpSpPr>
        <a:xfrm>
          <a:off x="2095500" y="31442026"/>
          <a:ext cx="4038600" cy="2457450"/>
          <a:chOff x="1428750" y="12877801"/>
          <a:chExt cx="4038600" cy="2457450"/>
        </a:xfrm>
      </xdr:grpSpPr>
      <xdr:sp macro="" textlink="">
        <xdr:nvSpPr>
          <xdr:cNvPr id="11" name="フローチャート: 書類 10">
            <a:extLst>
              <a:ext uri="{FF2B5EF4-FFF2-40B4-BE49-F238E27FC236}">
                <a16:creationId xmlns:a16="http://schemas.microsoft.com/office/drawing/2014/main" id="{928FD354-99FB-3A01-1B59-DF84ADDB6DDB}"/>
              </a:ext>
            </a:extLst>
          </xdr:cNvPr>
          <xdr:cNvSpPr/>
        </xdr:nvSpPr>
        <xdr:spPr>
          <a:xfrm>
            <a:off x="1428750" y="12877801"/>
            <a:ext cx="4038600" cy="2457450"/>
          </a:xfrm>
          <a:prstGeom prst="flowChartDocument">
            <a:avLst/>
          </a:prstGeom>
          <a:solidFill>
            <a:schemeClr val="accent1">
              <a:alpha val="50000"/>
            </a:schemeClr>
          </a:solidFill>
          <a:ln>
            <a:solidFill>
              <a:srgbClr val="0070C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r>
              <a:rPr kumimoji="1" lang="ja-JP" altLang="en-US" sz="1100">
                <a:solidFill>
                  <a:sysClr val="windowText" lastClr="000000"/>
                </a:solidFill>
              </a:rPr>
              <a:t>提出したエクセル（３現場）</a:t>
            </a:r>
          </a:p>
        </xdr:txBody>
      </xdr:sp>
      <xdr:grpSp>
        <xdr:nvGrpSpPr>
          <xdr:cNvPr id="12" name="グループ化 11">
            <a:extLst>
              <a:ext uri="{FF2B5EF4-FFF2-40B4-BE49-F238E27FC236}">
                <a16:creationId xmlns:a16="http://schemas.microsoft.com/office/drawing/2014/main" id="{EE9A4616-7304-574B-B6E4-9F532AEA0BC1}"/>
              </a:ext>
            </a:extLst>
          </xdr:cNvPr>
          <xdr:cNvGrpSpPr/>
        </xdr:nvGrpSpPr>
        <xdr:grpSpPr>
          <a:xfrm>
            <a:off x="1600200" y="13182600"/>
            <a:ext cx="3731797" cy="1580281"/>
            <a:chOff x="1504950" y="12896850"/>
            <a:chExt cx="3731797" cy="1580281"/>
          </a:xfrm>
        </xdr:grpSpPr>
        <xdr:pic>
          <xdr:nvPicPr>
            <xdr:cNvPr id="13" name="図 12">
              <a:extLst>
                <a:ext uri="{FF2B5EF4-FFF2-40B4-BE49-F238E27FC236}">
                  <a16:creationId xmlns:a16="http://schemas.microsoft.com/office/drawing/2014/main" id="{E805B168-9485-1F17-A982-A29F655D7ED8}"/>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504950" y="12896850"/>
              <a:ext cx="2728095" cy="590952"/>
            </a:xfrm>
            <a:prstGeom prst="rect">
              <a:avLst/>
            </a:prstGeom>
            <a:noFill/>
            <a:effectLst>
              <a:outerShdw blurRad="50800" dist="38100" dir="18900000" algn="bl" rotWithShape="0">
                <a:prstClr val="black">
                  <a:alpha val="40000"/>
                </a:prstClr>
              </a:outerShdw>
            </a:effectLst>
            <a:extLst>
              <a:ext uri="{909E8E84-426E-40DD-AFC4-6F175D3DCCD1}">
                <a14:hiddenFill xmlns:a14="http://schemas.microsoft.com/office/drawing/2010/main">
                  <a:solidFill>
                    <a:srgbClr val="FFFFFF"/>
                  </a:solidFill>
                </a14:hiddenFill>
              </a:ext>
            </a:extLst>
          </xdr:spPr>
        </xdr:pic>
        <xdr:pic>
          <xdr:nvPicPr>
            <xdr:cNvPr id="14" name="図 13">
              <a:extLst>
                <a:ext uri="{FF2B5EF4-FFF2-40B4-BE49-F238E27FC236}">
                  <a16:creationId xmlns:a16="http://schemas.microsoft.com/office/drawing/2014/main" id="{B98165A4-2039-36FD-1EE9-4469F4FFFE24}"/>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990726" y="13392150"/>
              <a:ext cx="2703809" cy="599206"/>
            </a:xfrm>
            <a:prstGeom prst="rect">
              <a:avLst/>
            </a:prstGeom>
            <a:noFill/>
            <a:effectLst>
              <a:outerShdw blurRad="50800" dist="38100" dir="18900000" algn="bl" rotWithShape="0">
                <a:prstClr val="black">
                  <a:alpha val="40000"/>
                </a:prstClr>
              </a:outerShdw>
            </a:effectLst>
            <a:extLst>
              <a:ext uri="{909E8E84-426E-40DD-AFC4-6F175D3DCCD1}">
                <a14:hiddenFill xmlns:a14="http://schemas.microsoft.com/office/drawing/2010/main">
                  <a:solidFill>
                    <a:srgbClr val="FFFFFF"/>
                  </a:solidFill>
                </a14:hiddenFill>
              </a:ext>
            </a:extLst>
          </xdr:spPr>
        </xdr:pic>
        <xdr:pic>
          <xdr:nvPicPr>
            <xdr:cNvPr id="15" name="図 14">
              <a:extLst>
                <a:ext uri="{FF2B5EF4-FFF2-40B4-BE49-F238E27FC236}">
                  <a16:creationId xmlns:a16="http://schemas.microsoft.com/office/drawing/2014/main" id="{08E9BFD6-E1BB-8F6A-13AC-E82A8C1801E8}"/>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524125" y="13877925"/>
              <a:ext cx="2712622" cy="599206"/>
            </a:xfrm>
            <a:prstGeom prst="rect">
              <a:avLst/>
            </a:prstGeom>
            <a:noFill/>
            <a:effectLst>
              <a:outerShdw blurRad="50800" dist="38100" dir="18900000" algn="bl" rotWithShape="0">
                <a:prstClr val="black">
                  <a:alpha val="40000"/>
                </a:prstClr>
              </a:outerShdw>
            </a:effectLst>
            <a:extLst>
              <a:ext uri="{909E8E84-426E-40DD-AFC4-6F175D3DCCD1}">
                <a14:hiddenFill xmlns:a14="http://schemas.microsoft.com/office/drawing/2010/main">
                  <a:solidFill>
                    <a:srgbClr val="FFFFFF"/>
                  </a:solidFill>
                </a14:hiddenFill>
              </a:ext>
            </a:extLst>
          </xdr:spPr>
        </xdr:pic>
      </xdr:grpSp>
    </xdr:grpSp>
    <xdr:clientData/>
  </xdr:twoCellAnchor>
  <xdr:twoCellAnchor>
    <xdr:from>
      <xdr:col>2</xdr:col>
      <xdr:colOff>342900</xdr:colOff>
      <xdr:row>67</xdr:row>
      <xdr:rowOff>9525</xdr:rowOff>
    </xdr:from>
    <xdr:to>
      <xdr:col>2</xdr:col>
      <xdr:colOff>3590925</xdr:colOff>
      <xdr:row>71</xdr:row>
      <xdr:rowOff>257174</xdr:rowOff>
    </xdr:to>
    <xdr:grpSp>
      <xdr:nvGrpSpPr>
        <xdr:cNvPr id="16" name="グループ化 15">
          <a:extLst>
            <a:ext uri="{FF2B5EF4-FFF2-40B4-BE49-F238E27FC236}">
              <a16:creationId xmlns:a16="http://schemas.microsoft.com/office/drawing/2014/main" id="{AC3C714A-BAFA-4BBD-BE25-86310F8825D7}"/>
            </a:ext>
          </a:extLst>
        </xdr:cNvPr>
        <xdr:cNvGrpSpPr/>
      </xdr:nvGrpSpPr>
      <xdr:grpSpPr>
        <a:xfrm>
          <a:off x="2162175" y="34661475"/>
          <a:ext cx="3248025" cy="1314449"/>
          <a:chOff x="1400175" y="15754350"/>
          <a:chExt cx="3248025" cy="1314449"/>
        </a:xfrm>
      </xdr:grpSpPr>
      <xdr:sp macro="" textlink="">
        <xdr:nvSpPr>
          <xdr:cNvPr id="17" name="フローチャート: 書類 16">
            <a:extLst>
              <a:ext uri="{FF2B5EF4-FFF2-40B4-BE49-F238E27FC236}">
                <a16:creationId xmlns:a16="http://schemas.microsoft.com/office/drawing/2014/main" id="{8797CA30-56A9-7738-47DD-122FD842F5BC}"/>
              </a:ext>
            </a:extLst>
          </xdr:cNvPr>
          <xdr:cNvSpPr/>
        </xdr:nvSpPr>
        <xdr:spPr>
          <a:xfrm>
            <a:off x="1400175" y="15754350"/>
            <a:ext cx="3248025" cy="1314449"/>
          </a:xfrm>
          <a:prstGeom prst="flowChartDocument">
            <a:avLst/>
          </a:prstGeom>
          <a:solidFill>
            <a:schemeClr val="accent1">
              <a:alpha val="50000"/>
            </a:schemeClr>
          </a:solidFill>
          <a:ln>
            <a:solidFill>
              <a:srgbClr val="0070C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r>
              <a:rPr kumimoji="1" lang="ja-JP" altLang="en-US" sz="1100">
                <a:solidFill>
                  <a:sysClr val="windowText" lastClr="000000"/>
                </a:solidFill>
              </a:rPr>
              <a:t>追加したエクセル（１現場）</a:t>
            </a:r>
          </a:p>
        </xdr:txBody>
      </xdr:sp>
      <xdr:pic>
        <xdr:nvPicPr>
          <xdr:cNvPr id="18" name="図 17">
            <a:extLst>
              <a:ext uri="{FF2B5EF4-FFF2-40B4-BE49-F238E27FC236}">
                <a16:creationId xmlns:a16="http://schemas.microsoft.com/office/drawing/2014/main" id="{741297A7-C113-1E4C-886A-E98944A35D5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666876" y="16078200"/>
            <a:ext cx="2703809" cy="590952"/>
          </a:xfrm>
          <a:prstGeom prst="rect">
            <a:avLst/>
          </a:prstGeom>
          <a:noFill/>
          <a:effectLst>
            <a:outerShdw blurRad="50800" dist="38100" dir="18900000" algn="bl" rotWithShape="0">
              <a:prstClr val="black">
                <a:alpha val="40000"/>
              </a:prstClr>
            </a:outerShdw>
          </a:effectLst>
          <a:extLst>
            <a:ext uri="{909E8E84-426E-40DD-AFC4-6F175D3DCCD1}">
              <a14:hiddenFill xmlns:a14="http://schemas.microsoft.com/office/drawing/2010/main">
                <a:solidFill>
                  <a:srgbClr val="FFFFFF"/>
                </a:solidFill>
              </a14:hiddenFill>
            </a:ext>
          </a:extLst>
        </xdr:spPr>
      </xdr:pic>
    </xdr:grpSp>
    <xdr:clientData/>
  </xdr:twoCellAnchor>
  <xdr:twoCellAnchor>
    <xdr:from>
      <xdr:col>2</xdr:col>
      <xdr:colOff>352425</xdr:colOff>
      <xdr:row>73</xdr:row>
      <xdr:rowOff>57150</xdr:rowOff>
    </xdr:from>
    <xdr:to>
      <xdr:col>2</xdr:col>
      <xdr:colOff>3600450</xdr:colOff>
      <xdr:row>78</xdr:row>
      <xdr:rowOff>47625</xdr:rowOff>
    </xdr:to>
    <xdr:grpSp>
      <xdr:nvGrpSpPr>
        <xdr:cNvPr id="19" name="グループ化 18">
          <a:extLst>
            <a:ext uri="{FF2B5EF4-FFF2-40B4-BE49-F238E27FC236}">
              <a16:creationId xmlns:a16="http://schemas.microsoft.com/office/drawing/2014/main" id="{FE0592C1-399E-4B1F-95F8-0C0DCC9CA1F8}"/>
            </a:ext>
          </a:extLst>
        </xdr:cNvPr>
        <xdr:cNvGrpSpPr/>
      </xdr:nvGrpSpPr>
      <xdr:grpSpPr>
        <a:xfrm>
          <a:off x="2171700" y="36871275"/>
          <a:ext cx="3248025" cy="1323975"/>
          <a:chOff x="2228850" y="36785550"/>
          <a:chExt cx="3248025" cy="1323975"/>
        </a:xfrm>
      </xdr:grpSpPr>
      <xdr:sp macro="" textlink="">
        <xdr:nvSpPr>
          <xdr:cNvPr id="20" name="フローチャート: 書類 19">
            <a:extLst>
              <a:ext uri="{FF2B5EF4-FFF2-40B4-BE49-F238E27FC236}">
                <a16:creationId xmlns:a16="http://schemas.microsoft.com/office/drawing/2014/main" id="{F69A4039-E2DB-A686-4097-0065631358B5}"/>
              </a:ext>
            </a:extLst>
          </xdr:cNvPr>
          <xdr:cNvSpPr/>
        </xdr:nvSpPr>
        <xdr:spPr>
          <a:xfrm>
            <a:off x="2228850" y="36785550"/>
            <a:ext cx="3248025" cy="1323975"/>
          </a:xfrm>
          <a:prstGeom prst="flowChartDocument">
            <a:avLst/>
          </a:prstGeom>
          <a:solidFill>
            <a:schemeClr val="accent1">
              <a:alpha val="50000"/>
            </a:schemeClr>
          </a:solidFill>
          <a:ln>
            <a:solidFill>
              <a:srgbClr val="0070C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r>
              <a:rPr kumimoji="1" lang="ja-JP" altLang="en-US" sz="1100">
                <a:solidFill>
                  <a:sysClr val="windowText" lastClr="000000"/>
                </a:solidFill>
              </a:rPr>
              <a:t>訂正したエクセル（１現場）</a:t>
            </a:r>
          </a:p>
        </xdr:txBody>
      </xdr:sp>
      <xdr:pic>
        <xdr:nvPicPr>
          <xdr:cNvPr id="21" name="図 20">
            <a:extLst>
              <a:ext uri="{FF2B5EF4-FFF2-40B4-BE49-F238E27FC236}">
                <a16:creationId xmlns:a16="http://schemas.microsoft.com/office/drawing/2014/main" id="{65CB8CE7-E907-9B70-CD18-EAC8333E782F}"/>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495550" y="37137975"/>
            <a:ext cx="2712622" cy="590952"/>
          </a:xfrm>
          <a:prstGeom prst="rect">
            <a:avLst/>
          </a:prstGeom>
          <a:noFill/>
          <a:effectLst>
            <a:outerShdw blurRad="50800" dist="38100" dir="18900000" algn="bl" rotWithShape="0">
              <a:prstClr val="black">
                <a:alpha val="40000"/>
              </a:prstClr>
            </a:outerShdw>
          </a:effectLst>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295274</xdr:colOff>
      <xdr:row>20</xdr:row>
      <xdr:rowOff>1133476</xdr:rowOff>
    </xdr:from>
    <xdr:to>
      <xdr:col>2</xdr:col>
      <xdr:colOff>1581328</xdr:colOff>
      <xdr:row>20</xdr:row>
      <xdr:rowOff>2466809</xdr:rowOff>
    </xdr:to>
    <xdr:pic>
      <xdr:nvPicPr>
        <xdr:cNvPr id="2" name="図 1">
          <a:extLst>
            <a:ext uri="{FF2B5EF4-FFF2-40B4-BE49-F238E27FC236}">
              <a16:creationId xmlns:a16="http://schemas.microsoft.com/office/drawing/2014/main" id="{A997D83B-D515-4699-8C14-2B4B59D5C3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0224" y="13106401"/>
          <a:ext cx="1286054" cy="1333333"/>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266700</xdr:colOff>
      <xdr:row>16</xdr:row>
      <xdr:rowOff>266700</xdr:rowOff>
    </xdr:from>
    <xdr:to>
      <xdr:col>2</xdr:col>
      <xdr:colOff>2400300</xdr:colOff>
      <xdr:row>16</xdr:row>
      <xdr:rowOff>790575</xdr:rowOff>
    </xdr:to>
    <xdr:pic>
      <xdr:nvPicPr>
        <xdr:cNvPr id="3" name="図 2">
          <a:extLst>
            <a:ext uri="{FF2B5EF4-FFF2-40B4-BE49-F238E27FC236}">
              <a16:creationId xmlns:a16="http://schemas.microsoft.com/office/drawing/2014/main" id="{A8B7F258-C44E-4A87-816C-D8897141CEE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71650" y="7429500"/>
          <a:ext cx="213360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285750</xdr:colOff>
      <xdr:row>17</xdr:row>
      <xdr:rowOff>266700</xdr:rowOff>
    </xdr:from>
    <xdr:to>
      <xdr:col>2</xdr:col>
      <xdr:colOff>2333625</xdr:colOff>
      <xdr:row>17</xdr:row>
      <xdr:rowOff>1038225</xdr:rowOff>
    </xdr:to>
    <xdr:pic>
      <xdr:nvPicPr>
        <xdr:cNvPr id="4" name="図 3">
          <a:extLst>
            <a:ext uri="{FF2B5EF4-FFF2-40B4-BE49-F238E27FC236}">
              <a16:creationId xmlns:a16="http://schemas.microsoft.com/office/drawing/2014/main" id="{FCC2044A-332E-4117-8FE8-8694B7FE396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90700" y="8305800"/>
          <a:ext cx="2047875"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266700</xdr:colOff>
      <xdr:row>18</xdr:row>
      <xdr:rowOff>276225</xdr:rowOff>
    </xdr:from>
    <xdr:to>
      <xdr:col>2</xdr:col>
      <xdr:colOff>2305050</xdr:colOff>
      <xdr:row>18</xdr:row>
      <xdr:rowOff>933450</xdr:rowOff>
    </xdr:to>
    <xdr:pic>
      <xdr:nvPicPr>
        <xdr:cNvPr id="5" name="図 4">
          <a:extLst>
            <a:ext uri="{FF2B5EF4-FFF2-40B4-BE49-F238E27FC236}">
              <a16:creationId xmlns:a16="http://schemas.microsoft.com/office/drawing/2014/main" id="{EC75ED02-15C5-4764-8D01-4E3DD1D3065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771650" y="10144125"/>
          <a:ext cx="2038350"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304800</xdr:colOff>
      <xdr:row>19</xdr:row>
      <xdr:rowOff>447675</xdr:rowOff>
    </xdr:from>
    <xdr:to>
      <xdr:col>2</xdr:col>
      <xdr:colOff>2352675</xdr:colOff>
      <xdr:row>19</xdr:row>
      <xdr:rowOff>962025</xdr:rowOff>
    </xdr:to>
    <xdr:pic>
      <xdr:nvPicPr>
        <xdr:cNvPr id="6" name="図 5">
          <a:extLst>
            <a:ext uri="{FF2B5EF4-FFF2-40B4-BE49-F238E27FC236}">
              <a16:creationId xmlns:a16="http://schemas.microsoft.com/office/drawing/2014/main" id="{7AA0EF27-64EA-45C6-9C4F-C5FB1F1C23EF}"/>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809750" y="11344275"/>
          <a:ext cx="2047875" cy="51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161925</xdr:colOff>
      <xdr:row>22</xdr:row>
      <xdr:rowOff>1095375</xdr:rowOff>
    </xdr:from>
    <xdr:to>
      <xdr:col>2</xdr:col>
      <xdr:colOff>4419600</xdr:colOff>
      <xdr:row>22</xdr:row>
      <xdr:rowOff>1981200</xdr:rowOff>
    </xdr:to>
    <xdr:pic>
      <xdr:nvPicPr>
        <xdr:cNvPr id="7" name="図 6">
          <a:extLst>
            <a:ext uri="{FF2B5EF4-FFF2-40B4-BE49-F238E27FC236}">
              <a16:creationId xmlns:a16="http://schemas.microsoft.com/office/drawing/2014/main" id="{A722A595-C115-41BF-89A8-86DC731D5A04}"/>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666875" y="18564225"/>
          <a:ext cx="4257675"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K118"/>
  <sheetViews>
    <sheetView showGridLines="0" tabSelected="1" zoomScaleNormal="100" workbookViewId="0">
      <selection activeCell="AH6" sqref="AH6:BE7"/>
    </sheetView>
  </sheetViews>
  <sheetFormatPr defaultColWidth="0" defaultRowHeight="13.5" zeroHeight="1"/>
  <cols>
    <col min="1" max="1" width="3" style="14" customWidth="1"/>
    <col min="2" max="2" width="4" style="14" bestFit="1" customWidth="1"/>
    <col min="3" max="3" width="3" style="14" customWidth="1"/>
    <col min="4" max="4" width="3" style="14" hidden="1" customWidth="1"/>
    <col min="5" max="6" width="3" style="14" customWidth="1"/>
    <col min="7" max="7" width="3" style="14" hidden="1" customWidth="1"/>
    <col min="8" max="12" width="3" style="14" customWidth="1"/>
    <col min="13" max="13" width="3" style="14" hidden="1" customWidth="1"/>
    <col min="14" max="35" width="3" style="14" customWidth="1"/>
    <col min="36" max="36" width="3" style="14" hidden="1" customWidth="1"/>
    <col min="37" max="37" width="3" style="14" customWidth="1"/>
    <col min="38" max="38" width="3" style="14" hidden="1" customWidth="1"/>
    <col min="39" max="40" width="3" style="14" customWidth="1"/>
    <col min="41" max="41" width="3" style="14" hidden="1" customWidth="1"/>
    <col min="42" max="43" width="3" style="14" customWidth="1"/>
    <col min="44" max="44" width="3" style="14" hidden="1" customWidth="1"/>
    <col min="45" max="47" width="3" style="14" customWidth="1"/>
    <col min="48" max="48" width="3" style="14" hidden="1" customWidth="1"/>
    <col min="49" max="49" width="3" style="14" customWidth="1"/>
    <col min="50" max="50" width="3" style="14" hidden="1" customWidth="1"/>
    <col min="51" max="54" width="3" style="14" customWidth="1"/>
    <col min="55" max="55" width="3" style="14" hidden="1" customWidth="1"/>
    <col min="56" max="56" width="3" style="14" customWidth="1"/>
    <col min="57" max="57" width="2.875" style="14" customWidth="1"/>
    <col min="58" max="58" width="3" style="14" customWidth="1"/>
    <col min="59" max="59" width="4.5" style="14" hidden="1" customWidth="1"/>
    <col min="60" max="60" width="8.5" style="14" hidden="1" customWidth="1"/>
    <col min="61" max="61" width="7.5" style="14" hidden="1" customWidth="1"/>
    <col min="62" max="62" width="4.5" style="14" hidden="1" customWidth="1"/>
    <col min="63" max="63" width="19.375" style="14" hidden="1" customWidth="1"/>
    <col min="64" max="64" width="6.5" style="14" hidden="1" customWidth="1"/>
    <col min="65" max="65" width="16.125" style="14" hidden="1" customWidth="1"/>
    <col min="66" max="67" width="8.5" style="14" hidden="1" customWidth="1"/>
    <col min="68" max="68" width="7.5" style="14" hidden="1" customWidth="1"/>
    <col min="69" max="69" width="4.5" style="14" hidden="1" customWidth="1"/>
    <col min="70" max="77" width="5.5" style="14" hidden="1" customWidth="1"/>
    <col min="78" max="78" width="7.5" style="14" hidden="1" customWidth="1"/>
    <col min="79" max="80" width="5.5" style="14" hidden="1" customWidth="1"/>
    <col min="81" max="81" width="4.5" style="14" hidden="1" customWidth="1"/>
    <col min="82" max="89" width="5.5" style="14" hidden="1" customWidth="1"/>
    <col min="90" max="90" width="7.5" style="14" hidden="1" customWidth="1"/>
    <col min="91" max="92" width="5.5" style="14" hidden="1" customWidth="1"/>
    <col min="93" max="93" width="4.5" style="14" hidden="1" customWidth="1"/>
    <col min="94" max="94" width="13.875" style="14" hidden="1" customWidth="1"/>
    <col min="95" max="95" width="4.5" style="14" hidden="1" customWidth="1"/>
    <col min="96" max="96" width="15" style="14" hidden="1" customWidth="1"/>
    <col min="97" max="98" width="4.5" style="14" hidden="1" customWidth="1"/>
    <col min="99" max="99" width="21.625" style="14" hidden="1" customWidth="1"/>
    <col min="100" max="100" width="4.5" style="14" hidden="1" customWidth="1"/>
    <col min="101" max="101" width="21.625" style="14" hidden="1" customWidth="1"/>
    <col min="102" max="103" width="4.5" style="14" hidden="1" customWidth="1"/>
    <col min="104" max="167" width="5.625" style="14" hidden="1" customWidth="1"/>
    <col min="168" max="16384" width="0" style="14" hidden="1"/>
  </cols>
  <sheetData>
    <row r="1" spans="1:104" s="19" customFormat="1" ht="12.75" customHeight="1">
      <c r="A1" s="96"/>
      <c r="D1" s="95"/>
      <c r="G1" s="95"/>
      <c r="M1" s="95"/>
      <c r="AJ1" s="95"/>
      <c r="AL1" s="95"/>
      <c r="AO1" s="95"/>
      <c r="AR1" s="95"/>
      <c r="AV1" s="95"/>
      <c r="AX1" s="95"/>
      <c r="BC1" s="95"/>
      <c r="BE1" s="94" t="s">
        <v>188</v>
      </c>
      <c r="BF1" s="14"/>
      <c r="BG1" s="93" t="s">
        <v>216</v>
      </c>
      <c r="BH1" s="92"/>
      <c r="BI1" s="143" t="s">
        <v>215</v>
      </c>
      <c r="BJ1" s="143"/>
      <c r="BK1" s="143"/>
      <c r="BL1" s="143"/>
      <c r="BM1" s="143"/>
      <c r="BN1" s="143"/>
      <c r="BO1" s="143"/>
      <c r="BP1" s="143"/>
      <c r="BQ1" s="143"/>
      <c r="BR1" s="143"/>
      <c r="BS1" s="143"/>
      <c r="BT1" s="143"/>
      <c r="BU1" s="143"/>
      <c r="BV1" s="143"/>
      <c r="BW1" s="143"/>
      <c r="BX1" s="143"/>
      <c r="BY1" s="143"/>
      <c r="BZ1" s="14"/>
      <c r="CA1" s="14"/>
      <c r="CB1" s="14"/>
      <c r="CC1" s="14"/>
      <c r="CD1" s="14"/>
      <c r="CE1" s="14"/>
      <c r="CF1" s="14"/>
      <c r="CG1" s="14"/>
      <c r="CH1" s="14"/>
      <c r="CI1" s="14"/>
      <c r="CJ1" s="14"/>
      <c r="CK1" s="14"/>
      <c r="CL1" s="14"/>
      <c r="CM1" s="14"/>
      <c r="CN1" s="14"/>
      <c r="CO1" s="14"/>
      <c r="CP1" s="14"/>
      <c r="CQ1" s="14"/>
      <c r="CR1" s="14"/>
      <c r="CS1" s="14"/>
      <c r="CT1" s="14"/>
      <c r="CU1" s="14"/>
      <c r="CV1" s="14"/>
      <c r="CW1" s="14"/>
      <c r="CX1" s="14"/>
      <c r="CY1" s="14"/>
      <c r="CZ1" s="14"/>
    </row>
    <row r="2" spans="1:104" s="19" customFormat="1" ht="12.75" customHeight="1">
      <c r="T2" s="194" t="s">
        <v>17</v>
      </c>
      <c r="U2" s="194"/>
      <c r="V2" s="194"/>
      <c r="W2" s="194"/>
      <c r="X2" s="194"/>
      <c r="Y2" s="194"/>
      <c r="Z2" s="194"/>
      <c r="AA2" s="194"/>
      <c r="AB2" s="194"/>
      <c r="AC2" s="194"/>
      <c r="AK2" s="188" t="s">
        <v>1</v>
      </c>
      <c r="AL2" s="188"/>
      <c r="AM2" s="188"/>
      <c r="AN2" s="188"/>
      <c r="AO2" s="91"/>
      <c r="AP2" s="196"/>
      <c r="AQ2" s="196"/>
      <c r="AR2" s="196"/>
      <c r="AS2" s="196"/>
      <c r="AT2" s="196"/>
      <c r="AU2" s="89"/>
      <c r="AV2" s="89"/>
      <c r="AW2" s="188" t="s">
        <v>3</v>
      </c>
      <c r="AX2" s="188"/>
      <c r="AY2" s="188"/>
      <c r="AZ2" s="188"/>
      <c r="BA2" s="188"/>
      <c r="BB2" s="197"/>
      <c r="BC2" s="197"/>
      <c r="BD2" s="197"/>
      <c r="BE2" s="197"/>
      <c r="BF2" s="14"/>
      <c r="BG2" s="14"/>
      <c r="BH2" s="143" t="s">
        <v>214</v>
      </c>
      <c r="BI2" s="143"/>
      <c r="BJ2" s="143"/>
      <c r="BK2" s="143"/>
      <c r="BL2" s="143"/>
      <c r="BM2" s="143"/>
      <c r="BN2" s="143"/>
      <c r="BO2" s="143"/>
      <c r="BP2" s="143"/>
      <c r="BQ2" s="143"/>
      <c r="BR2" s="143"/>
      <c r="BS2" s="143"/>
      <c r="BT2" s="143"/>
      <c r="BU2" s="143"/>
      <c r="BV2" s="143"/>
      <c r="BW2" s="143"/>
      <c r="BX2" s="143"/>
      <c r="BY2" s="143"/>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row>
    <row r="3" spans="1:104" s="19" customFormat="1" ht="12.75" customHeight="1">
      <c r="B3" s="184" t="s">
        <v>0</v>
      </c>
      <c r="C3" s="184"/>
      <c r="D3" s="184"/>
      <c r="E3" s="184"/>
      <c r="F3" s="184"/>
      <c r="G3" s="184"/>
      <c r="H3" s="184"/>
      <c r="I3" s="184"/>
      <c r="J3" s="184"/>
      <c r="K3" s="184"/>
      <c r="L3" s="184"/>
      <c r="M3" s="184"/>
      <c r="N3" s="184"/>
      <c r="O3" s="184"/>
      <c r="P3" s="184"/>
      <c r="R3" s="89"/>
      <c r="S3" s="89"/>
      <c r="T3" s="194"/>
      <c r="U3" s="194"/>
      <c r="V3" s="194"/>
      <c r="W3" s="194"/>
      <c r="X3" s="194"/>
      <c r="Y3" s="194"/>
      <c r="Z3" s="194"/>
      <c r="AA3" s="194"/>
      <c r="AB3" s="194"/>
      <c r="AC3" s="194"/>
      <c r="AD3" s="89"/>
      <c r="AE3" s="89"/>
      <c r="AG3" s="89"/>
      <c r="AH3" s="89"/>
      <c r="AI3" s="89"/>
      <c r="AJ3" s="89"/>
      <c r="AK3" s="186" t="s">
        <v>23</v>
      </c>
      <c r="AL3" s="186"/>
      <c r="AM3" s="186"/>
      <c r="AN3" s="186"/>
      <c r="AO3" s="186"/>
      <c r="AP3" s="186"/>
      <c r="AQ3" s="187"/>
      <c r="AR3" s="187"/>
      <c r="AS3" s="187"/>
      <c r="AT3" s="187"/>
      <c r="AU3" s="14"/>
      <c r="AV3" s="14"/>
      <c r="AW3" s="188" t="s">
        <v>82</v>
      </c>
      <c r="AX3" s="188"/>
      <c r="AY3" s="188"/>
      <c r="AZ3" s="188"/>
      <c r="BA3" s="188"/>
      <c r="BB3" s="187"/>
      <c r="BC3" s="187"/>
      <c r="BD3" s="189"/>
      <c r="BE3" s="189"/>
      <c r="BF3" s="14"/>
      <c r="BG3" s="14" t="s">
        <v>33</v>
      </c>
      <c r="BH3" s="14" t="s">
        <v>33</v>
      </c>
      <c r="BI3" s="14" t="s">
        <v>33</v>
      </c>
      <c r="BJ3" s="14" t="s">
        <v>33</v>
      </c>
      <c r="BK3" s="14" t="s">
        <v>33</v>
      </c>
      <c r="BL3" s="14" t="s">
        <v>33</v>
      </c>
      <c r="BM3" s="14" t="s">
        <v>33</v>
      </c>
      <c r="BN3" s="14" t="s">
        <v>33</v>
      </c>
      <c r="BO3" s="14" t="s">
        <v>33</v>
      </c>
      <c r="BP3" s="14" t="s">
        <v>33</v>
      </c>
      <c r="BQ3" s="14" t="s">
        <v>33</v>
      </c>
      <c r="BR3" s="14" t="s">
        <v>33</v>
      </c>
      <c r="BS3" s="14" t="s">
        <v>33</v>
      </c>
      <c r="BT3" s="14" t="s">
        <v>33</v>
      </c>
      <c r="BU3" s="14" t="s">
        <v>33</v>
      </c>
      <c r="BV3" s="14" t="s">
        <v>33</v>
      </c>
      <c r="BW3" s="14" t="s">
        <v>33</v>
      </c>
      <c r="BX3" s="14" t="s">
        <v>33</v>
      </c>
      <c r="BY3" s="14" t="s">
        <v>33</v>
      </c>
      <c r="BZ3" s="14" t="s">
        <v>33</v>
      </c>
      <c r="CA3" s="14" t="s">
        <v>33</v>
      </c>
      <c r="CB3" s="14" t="s">
        <v>33</v>
      </c>
      <c r="CC3" s="14" t="s">
        <v>33</v>
      </c>
      <c r="CD3" s="14" t="s">
        <v>33</v>
      </c>
      <c r="CE3" s="14" t="s">
        <v>33</v>
      </c>
      <c r="CF3" s="14" t="s">
        <v>33</v>
      </c>
      <c r="CG3" s="14" t="s">
        <v>33</v>
      </c>
      <c r="CH3" s="14" t="s">
        <v>33</v>
      </c>
      <c r="CI3" s="14" t="s">
        <v>33</v>
      </c>
      <c r="CJ3" s="14" t="s">
        <v>33</v>
      </c>
      <c r="CK3" s="14" t="s">
        <v>33</v>
      </c>
      <c r="CL3" s="14" t="s">
        <v>33</v>
      </c>
      <c r="CM3" s="14" t="s">
        <v>33</v>
      </c>
      <c r="CN3" s="14" t="s">
        <v>33</v>
      </c>
      <c r="CO3" s="14" t="s">
        <v>33</v>
      </c>
      <c r="CP3" s="14" t="s">
        <v>33</v>
      </c>
      <c r="CQ3" s="14" t="s">
        <v>33</v>
      </c>
      <c r="CR3" s="14" t="s">
        <v>33</v>
      </c>
      <c r="CS3" s="14" t="s">
        <v>33</v>
      </c>
      <c r="CT3" s="14" t="s">
        <v>33</v>
      </c>
      <c r="CU3" s="14" t="s">
        <v>33</v>
      </c>
      <c r="CV3" s="14" t="s">
        <v>33</v>
      </c>
      <c r="CW3" s="14" t="s">
        <v>33</v>
      </c>
      <c r="CX3" s="14" t="s">
        <v>33</v>
      </c>
      <c r="CY3" s="14" t="s">
        <v>33</v>
      </c>
      <c r="CZ3" s="14"/>
    </row>
    <row r="4" spans="1:104" s="19" customFormat="1" ht="12.75" customHeight="1" thickBot="1">
      <c r="B4" s="185"/>
      <c r="C4" s="185"/>
      <c r="D4" s="185"/>
      <c r="E4" s="185"/>
      <c r="F4" s="185"/>
      <c r="G4" s="185"/>
      <c r="H4" s="185"/>
      <c r="I4" s="185"/>
      <c r="J4" s="185"/>
      <c r="K4" s="185"/>
      <c r="L4" s="185"/>
      <c r="M4" s="185"/>
      <c r="N4" s="185"/>
      <c r="O4" s="185"/>
      <c r="P4" s="185"/>
      <c r="R4" s="89"/>
      <c r="S4" s="90"/>
      <c r="T4" s="195"/>
      <c r="U4" s="195"/>
      <c r="V4" s="195"/>
      <c r="W4" s="195"/>
      <c r="X4" s="195"/>
      <c r="Y4" s="195"/>
      <c r="Z4" s="195"/>
      <c r="AA4" s="195"/>
      <c r="AB4" s="195"/>
      <c r="AC4" s="195"/>
      <c r="AD4" s="90"/>
      <c r="AE4" s="89"/>
      <c r="AG4" s="177"/>
      <c r="AH4" s="177"/>
      <c r="AI4" s="177"/>
      <c r="AJ4" s="177"/>
      <c r="AK4" s="177"/>
      <c r="AL4" s="88"/>
      <c r="AM4" s="177"/>
      <c r="AN4" s="177"/>
      <c r="AO4" s="177"/>
      <c r="AP4" s="177"/>
      <c r="AQ4" s="177"/>
      <c r="AR4" s="177"/>
      <c r="AS4" s="177"/>
      <c r="AT4" s="177"/>
      <c r="AU4" s="177"/>
      <c r="AV4" s="177"/>
      <c r="AW4" s="177"/>
      <c r="AX4" s="177"/>
      <c r="AY4" s="177"/>
      <c r="AZ4" s="177"/>
      <c r="BA4" s="177"/>
      <c r="BB4" s="177"/>
      <c r="BC4" s="177"/>
      <c r="BD4" s="177"/>
      <c r="BE4" s="177"/>
      <c r="BF4" s="14"/>
      <c r="BG4" s="14"/>
      <c r="BH4" s="14"/>
      <c r="BI4" s="14"/>
      <c r="BR4" s="14"/>
      <c r="BS4" s="14"/>
      <c r="BT4" s="14"/>
      <c r="BU4" s="14"/>
      <c r="BV4" s="14"/>
      <c r="BW4" s="14"/>
      <c r="BX4" s="14"/>
      <c r="BY4" s="14"/>
      <c r="BZ4" s="14"/>
      <c r="CA4" s="14"/>
      <c r="CB4" s="14"/>
      <c r="CD4" s="14"/>
      <c r="CE4" s="14"/>
      <c r="CF4" s="14"/>
      <c r="CG4" s="14"/>
      <c r="CH4" s="14"/>
      <c r="CI4" s="14"/>
      <c r="CJ4" s="14"/>
    </row>
    <row r="5" spans="1:104" s="19" customFormat="1" ht="12.75" customHeight="1">
      <c r="B5" s="217" t="s">
        <v>103</v>
      </c>
      <c r="C5" s="217"/>
      <c r="D5" s="217"/>
      <c r="E5" s="217"/>
      <c r="F5" s="217"/>
      <c r="G5" s="217"/>
      <c r="H5" s="217"/>
      <c r="I5" s="217"/>
      <c r="J5" s="217"/>
      <c r="K5" s="217"/>
      <c r="L5" s="217"/>
      <c r="M5" s="217"/>
      <c r="N5" s="217"/>
      <c r="O5" s="217"/>
      <c r="P5" s="217"/>
      <c r="S5" s="219"/>
      <c r="T5" s="219"/>
      <c r="U5" s="219"/>
      <c r="V5" s="219"/>
      <c r="W5" s="219"/>
      <c r="X5" s="219"/>
      <c r="Y5" s="219"/>
      <c r="Z5" s="219"/>
      <c r="AA5" s="219"/>
      <c r="AB5" s="219"/>
      <c r="AC5" s="219"/>
      <c r="AD5" s="219"/>
      <c r="AM5" s="177"/>
      <c r="AN5" s="177"/>
      <c r="AO5" s="177"/>
      <c r="AP5" s="177"/>
      <c r="AQ5" s="177"/>
      <c r="AR5" s="177"/>
      <c r="AS5" s="177"/>
      <c r="AT5" s="177"/>
      <c r="AU5" s="177"/>
      <c r="AV5" s="177"/>
      <c r="AW5" s="177"/>
      <c r="AX5" s="177"/>
      <c r="AY5" s="177"/>
      <c r="AZ5" s="177"/>
      <c r="BA5" s="177"/>
      <c r="BB5" s="177"/>
      <c r="BC5" s="177"/>
      <c r="BD5" s="177"/>
      <c r="BE5" s="177"/>
      <c r="BF5" s="14"/>
      <c r="BG5" s="14"/>
      <c r="BH5" s="14"/>
      <c r="BI5" s="14"/>
      <c r="BR5" s="14"/>
      <c r="BS5" s="14"/>
      <c r="BT5" s="14"/>
      <c r="BU5" s="14"/>
      <c r="BV5" s="14"/>
      <c r="BW5" s="14"/>
      <c r="BX5" s="14"/>
      <c r="BY5" s="14"/>
      <c r="BZ5" s="14"/>
      <c r="CA5" s="14"/>
      <c r="CB5" s="14"/>
      <c r="CD5" s="14"/>
      <c r="CE5" s="14"/>
      <c r="CF5" s="14"/>
      <c r="CG5" s="14"/>
      <c r="CH5" s="14"/>
      <c r="CI5" s="14"/>
      <c r="CJ5" s="14"/>
    </row>
    <row r="6" spans="1:104" s="19" customFormat="1" ht="12.75" customHeight="1" thickBot="1">
      <c r="B6" s="218"/>
      <c r="C6" s="218"/>
      <c r="D6" s="218"/>
      <c r="E6" s="218"/>
      <c r="F6" s="218"/>
      <c r="G6" s="218"/>
      <c r="H6" s="218"/>
      <c r="I6" s="218"/>
      <c r="J6" s="218"/>
      <c r="K6" s="218"/>
      <c r="L6" s="218"/>
      <c r="M6" s="218"/>
      <c r="N6" s="218"/>
      <c r="O6" s="218"/>
      <c r="P6" s="218"/>
      <c r="S6" s="220"/>
      <c r="T6" s="220"/>
      <c r="U6" s="220"/>
      <c r="V6" s="220"/>
      <c r="W6" s="220"/>
      <c r="X6" s="220"/>
      <c r="Y6" s="220"/>
      <c r="Z6" s="220"/>
      <c r="AA6" s="220"/>
      <c r="AB6" s="220"/>
      <c r="AC6" s="220"/>
      <c r="AD6" s="220"/>
      <c r="AH6" s="221"/>
      <c r="AI6" s="221"/>
      <c r="AJ6" s="221"/>
      <c r="AK6" s="221"/>
      <c r="AL6" s="221"/>
      <c r="AM6" s="221"/>
      <c r="AN6" s="221"/>
      <c r="AO6" s="221"/>
      <c r="AP6" s="221"/>
      <c r="AQ6" s="221"/>
      <c r="AR6" s="221"/>
      <c r="AS6" s="221"/>
      <c r="AT6" s="221"/>
      <c r="AU6" s="221"/>
      <c r="AV6" s="221"/>
      <c r="AW6" s="221"/>
      <c r="AX6" s="221"/>
      <c r="AY6" s="221"/>
      <c r="AZ6" s="221"/>
      <c r="BA6" s="221"/>
      <c r="BB6" s="221"/>
      <c r="BC6" s="221"/>
      <c r="BD6" s="221"/>
      <c r="BE6" s="221"/>
      <c r="BF6" s="14"/>
      <c r="BG6" s="14"/>
      <c r="BH6" s="14"/>
      <c r="BI6" s="14"/>
      <c r="BR6" s="14"/>
      <c r="BS6" s="14"/>
      <c r="BT6" s="14"/>
      <c r="BU6" s="14"/>
      <c r="BV6" s="14"/>
      <c r="BW6" s="14"/>
      <c r="BX6" s="14"/>
      <c r="BY6" s="14"/>
      <c r="BZ6" s="14"/>
      <c r="CA6" s="14"/>
      <c r="CB6" s="14"/>
      <c r="CD6" s="14"/>
      <c r="CE6" s="14"/>
      <c r="CF6" s="14"/>
      <c r="CG6" s="14"/>
      <c r="CH6" s="14"/>
      <c r="CI6" s="14"/>
      <c r="CJ6" s="14"/>
    </row>
    <row r="7" spans="1:104" s="19" customFormat="1" ht="12.75" customHeight="1" thickTop="1">
      <c r="B7" s="222"/>
      <c r="C7" s="222"/>
      <c r="D7" s="222"/>
      <c r="E7" s="222"/>
      <c r="F7" s="223"/>
      <c r="G7" s="223"/>
      <c r="H7" s="223"/>
      <c r="I7" s="223"/>
      <c r="J7" s="223"/>
      <c r="K7" s="223"/>
      <c r="L7" s="223"/>
      <c r="M7" s="223"/>
      <c r="N7" s="223"/>
      <c r="O7" s="223"/>
      <c r="P7" s="223"/>
      <c r="Q7" s="223"/>
      <c r="R7" s="223"/>
      <c r="S7" s="223"/>
      <c r="T7" s="223"/>
      <c r="U7" s="223"/>
      <c r="V7" s="223"/>
      <c r="W7" s="223"/>
      <c r="X7" s="223"/>
      <c r="Y7" s="223"/>
      <c r="Z7" s="223"/>
      <c r="AA7" s="223"/>
      <c r="AB7" s="223"/>
      <c r="AC7" s="223"/>
      <c r="AD7" s="223"/>
      <c r="AE7" s="223"/>
      <c r="AH7" s="221"/>
      <c r="AI7" s="221"/>
      <c r="AJ7" s="221"/>
      <c r="AK7" s="221"/>
      <c r="AL7" s="221"/>
      <c r="AM7" s="221"/>
      <c r="AN7" s="221"/>
      <c r="AO7" s="221"/>
      <c r="AP7" s="221"/>
      <c r="AQ7" s="221"/>
      <c r="AR7" s="221"/>
      <c r="AS7" s="221"/>
      <c r="AT7" s="221"/>
      <c r="AU7" s="221"/>
      <c r="AV7" s="221"/>
      <c r="AW7" s="221"/>
      <c r="AX7" s="221"/>
      <c r="AY7" s="221"/>
      <c r="AZ7" s="221"/>
      <c r="BA7" s="221"/>
      <c r="BB7" s="221"/>
      <c r="BC7" s="221"/>
      <c r="BD7" s="221"/>
      <c r="BE7" s="221"/>
      <c r="BF7" s="14"/>
      <c r="BG7" s="14"/>
      <c r="BH7" s="14"/>
      <c r="BI7" s="14"/>
      <c r="BK7" s="190" t="s">
        <v>205</v>
      </c>
      <c r="BL7" s="191"/>
      <c r="BR7" s="14"/>
      <c r="BS7" s="14"/>
      <c r="BT7" s="14"/>
      <c r="BU7" s="14"/>
      <c r="BV7" s="14"/>
      <c r="BW7" s="14"/>
      <c r="BX7" s="14"/>
      <c r="BY7" s="14"/>
      <c r="BZ7" s="14"/>
      <c r="CA7" s="14"/>
      <c r="CB7" s="14"/>
      <c r="CD7" s="14"/>
      <c r="CE7" s="14"/>
      <c r="CF7" s="14"/>
      <c r="CG7" s="14"/>
      <c r="CH7" s="14"/>
      <c r="CI7" s="14"/>
      <c r="CJ7" s="14"/>
    </row>
    <row r="8" spans="1:104" s="19" customFormat="1" ht="2.25" customHeight="1">
      <c r="BF8" s="14"/>
      <c r="BG8" s="14"/>
      <c r="BH8" s="14"/>
      <c r="BI8" s="14"/>
      <c r="BK8" s="192"/>
      <c r="BL8" s="193"/>
      <c r="BR8" s="14"/>
      <c r="BS8" s="14"/>
      <c r="BT8" s="14"/>
      <c r="BU8" s="14"/>
      <c r="BV8" s="14"/>
      <c r="BW8" s="14"/>
      <c r="BX8" s="14"/>
      <c r="BY8" s="14"/>
      <c r="BZ8" s="14"/>
      <c r="CA8" s="14"/>
      <c r="CB8" s="14"/>
      <c r="CD8" s="14"/>
      <c r="CE8" s="14"/>
      <c r="CF8" s="14"/>
      <c r="CG8" s="14"/>
      <c r="CH8" s="14"/>
      <c r="CI8" s="14"/>
      <c r="CJ8" s="14"/>
    </row>
    <row r="9" spans="1:104" s="19" customFormat="1" ht="12.75" customHeight="1" thickBot="1">
      <c r="B9" s="227" t="s">
        <v>19</v>
      </c>
      <c r="C9" s="227"/>
      <c r="D9" s="227"/>
      <c r="E9" s="227"/>
      <c r="F9" s="227"/>
      <c r="G9" s="227"/>
      <c r="H9" s="227"/>
      <c r="I9" s="227"/>
      <c r="J9" s="227"/>
      <c r="K9" s="227"/>
      <c r="L9" s="227"/>
      <c r="M9" s="227"/>
      <c r="N9" s="227"/>
      <c r="O9" s="227"/>
      <c r="P9" s="227"/>
      <c r="Q9" s="227"/>
      <c r="R9" s="227"/>
      <c r="S9" s="227"/>
      <c r="AG9" s="175" t="s">
        <v>187</v>
      </c>
      <c r="AH9" s="175"/>
      <c r="AI9" s="175"/>
      <c r="AK9" s="105"/>
      <c r="AL9" s="105"/>
      <c r="AM9" s="105"/>
      <c r="AN9" s="105"/>
      <c r="AO9" s="105"/>
      <c r="AP9" s="105"/>
      <c r="AQ9" s="105"/>
      <c r="AR9" s="105"/>
      <c r="AS9" s="105"/>
      <c r="AT9" s="105"/>
      <c r="BF9" s="14"/>
      <c r="BG9" s="14"/>
      <c r="BH9" s="14"/>
      <c r="BI9" s="14"/>
      <c r="BK9" s="102" t="s">
        <v>187</v>
      </c>
      <c r="BL9" s="103"/>
      <c r="BR9" s="14"/>
      <c r="BS9" s="14"/>
      <c r="BT9" s="14"/>
      <c r="BU9" s="14"/>
      <c r="BV9" s="14"/>
      <c r="BW9" s="14"/>
      <c r="BX9" s="14"/>
      <c r="BY9" s="14"/>
      <c r="BZ9" s="14"/>
      <c r="CA9" s="14"/>
      <c r="CB9" s="14"/>
      <c r="CD9" s="14"/>
      <c r="CE9" s="14"/>
      <c r="CF9" s="14"/>
      <c r="CG9" s="14"/>
      <c r="CH9" s="14"/>
      <c r="CI9" s="14"/>
      <c r="CJ9" s="14"/>
    </row>
    <row r="10" spans="1:104" s="19" customFormat="1" ht="12.75" customHeight="1" thickTop="1" thickBot="1">
      <c r="B10" s="204" t="s">
        <v>213</v>
      </c>
      <c r="C10" s="204"/>
      <c r="D10" s="204"/>
      <c r="E10" s="204"/>
      <c r="F10" s="224" t="s">
        <v>212</v>
      </c>
      <c r="G10" s="224"/>
      <c r="H10" s="224"/>
      <c r="I10" s="224"/>
      <c r="J10" s="224"/>
      <c r="K10" s="224"/>
      <c r="N10" s="207" t="s">
        <v>24</v>
      </c>
      <c r="O10" s="208"/>
      <c r="P10" s="209"/>
      <c r="Q10" s="198" t="s">
        <v>26</v>
      </c>
      <c r="R10" s="199"/>
      <c r="S10" s="199"/>
      <c r="T10" s="199"/>
      <c r="U10" s="200"/>
      <c r="V10" s="87"/>
      <c r="W10" s="86"/>
      <c r="X10" s="207" t="s">
        <v>189</v>
      </c>
      <c r="Y10" s="208"/>
      <c r="Z10" s="209"/>
      <c r="AA10" s="205" t="s">
        <v>209</v>
      </c>
      <c r="AB10" s="205"/>
      <c r="AC10" s="205"/>
      <c r="AD10" s="205"/>
      <c r="AE10" s="205"/>
      <c r="AG10" s="175" t="s">
        <v>20</v>
      </c>
      <c r="AH10" s="175"/>
      <c r="AI10" s="175"/>
      <c r="AK10" s="177"/>
      <c r="AL10" s="177"/>
      <c r="AM10" s="177"/>
      <c r="AN10" s="177"/>
      <c r="AO10" s="177"/>
      <c r="AP10" s="177"/>
      <c r="AQ10" s="177"/>
      <c r="AR10" s="177"/>
      <c r="AS10" s="177"/>
      <c r="AT10" s="177"/>
      <c r="AW10" s="175" t="s">
        <v>2</v>
      </c>
      <c r="AX10" s="175"/>
      <c r="AY10" s="175"/>
      <c r="AZ10" s="177"/>
      <c r="BA10" s="177"/>
      <c r="BB10" s="177"/>
      <c r="BC10" s="177"/>
      <c r="BD10" s="177"/>
      <c r="BE10" s="177"/>
      <c r="BF10" s="14"/>
      <c r="BG10" s="14"/>
      <c r="BH10" s="225" t="s">
        <v>42</v>
      </c>
      <c r="BI10" s="226"/>
      <c r="BK10" s="34">
        <f>SUBSTITUTE(SUBSTITUTE(SUBSTITUTE(SUBSTITUTE(SUBSTITUTE(SUBSTITUTE(SUBSTITUTE(SUBSTITUTE("0"&amp;TRIM(AK9),"T",""),"t",""),"Ｔ",""),"ｔ",""),"-",""),"－",""),"ｰ",""),"ー","")+0</f>
        <v>0</v>
      </c>
      <c r="BL10" s="85" t="b">
        <f>ISERROR(BK10)</f>
        <v>0</v>
      </c>
      <c r="BR10" s="14"/>
      <c r="BS10" s="14"/>
      <c r="BT10" s="14"/>
      <c r="BU10" s="14"/>
      <c r="BV10" s="14"/>
      <c r="BW10" s="14"/>
      <c r="BX10" s="14"/>
      <c r="BY10" s="14"/>
      <c r="BZ10" s="14"/>
      <c r="CA10" s="14"/>
      <c r="CB10" s="14"/>
      <c r="CD10" s="14"/>
      <c r="CE10" s="14"/>
      <c r="CF10" s="14"/>
      <c r="CG10" s="14"/>
      <c r="CH10" s="14"/>
      <c r="CI10" s="14"/>
      <c r="CJ10" s="14"/>
      <c r="CR10" s="178" t="s">
        <v>50</v>
      </c>
      <c r="CS10" s="179"/>
      <c r="CW10" s="178" t="s">
        <v>50</v>
      </c>
      <c r="CX10" s="179"/>
    </row>
    <row r="11" spans="1:104" s="19" customFormat="1" ht="12.75" customHeight="1" thickTop="1" thickBot="1">
      <c r="B11" s="204"/>
      <c r="C11" s="204"/>
      <c r="D11" s="204"/>
      <c r="E11" s="204"/>
      <c r="F11" s="224"/>
      <c r="G11" s="224"/>
      <c r="H11" s="224"/>
      <c r="I11" s="224"/>
      <c r="J11" s="224"/>
      <c r="K11" s="224"/>
      <c r="N11" s="210"/>
      <c r="O11" s="211"/>
      <c r="P11" s="212"/>
      <c r="Q11" s="201"/>
      <c r="R11" s="202"/>
      <c r="S11" s="202"/>
      <c r="T11" s="202"/>
      <c r="U11" s="203"/>
      <c r="V11" s="213">
        <f>IF(ISERROR(BH11),0,BH11)</f>
        <v>0.1</v>
      </c>
      <c r="W11" s="214"/>
      <c r="X11" s="210"/>
      <c r="Y11" s="211"/>
      <c r="Z11" s="212"/>
      <c r="AA11" s="205"/>
      <c r="AB11" s="205"/>
      <c r="AC11" s="205"/>
      <c r="AD11" s="205"/>
      <c r="AE11" s="205"/>
      <c r="AG11" s="175" t="s">
        <v>18</v>
      </c>
      <c r="AH11" s="175"/>
      <c r="AI11" s="175"/>
      <c r="AK11" s="177"/>
      <c r="AL11" s="177"/>
      <c r="AM11" s="177"/>
      <c r="AN11" s="177"/>
      <c r="AO11" s="177"/>
      <c r="AP11" s="177"/>
      <c r="AQ11" s="177"/>
      <c r="AR11" s="177"/>
      <c r="AS11" s="177"/>
      <c r="AT11" s="177"/>
      <c r="BF11" s="14"/>
      <c r="BG11" s="14"/>
      <c r="BH11" s="228">
        <f>VLOOKUP(Q10,$CR$17:$CS$21,2,FALSE)</f>
        <v>0.1</v>
      </c>
      <c r="BI11" s="229"/>
      <c r="BR11" s="14"/>
      <c r="BS11" s="14"/>
      <c r="BT11" s="14"/>
      <c r="BU11" s="14"/>
      <c r="BV11" s="14"/>
      <c r="BW11" s="14"/>
      <c r="BX11" s="14"/>
      <c r="BY11" s="14"/>
      <c r="BZ11" s="14"/>
      <c r="CA11" s="14"/>
      <c r="CB11" s="14"/>
      <c r="CD11" s="14"/>
      <c r="CE11" s="14"/>
      <c r="CF11" s="14"/>
      <c r="CG11" s="14"/>
      <c r="CH11" s="14"/>
      <c r="CI11" s="14"/>
      <c r="CJ11" s="14"/>
      <c r="CR11" s="180"/>
      <c r="CS11" s="181"/>
      <c r="CW11" s="180"/>
      <c r="CX11" s="181"/>
    </row>
    <row r="12" spans="1:104" s="19" customFormat="1" ht="2.25" customHeight="1" thickTop="1">
      <c r="BF12" s="14"/>
      <c r="BG12" s="14"/>
      <c r="BH12" s="84"/>
      <c r="BI12" s="84"/>
      <c r="BJ12" s="14"/>
      <c r="BK12" s="14"/>
      <c r="BL12" s="14"/>
      <c r="BM12" s="14"/>
      <c r="BQ12" s="14"/>
      <c r="BR12" s="14"/>
      <c r="BS12" s="14"/>
      <c r="BT12" s="14"/>
      <c r="BU12" s="14"/>
      <c r="BV12" s="14"/>
      <c r="BW12" s="14"/>
      <c r="BX12" s="14"/>
      <c r="BY12" s="14"/>
      <c r="BZ12" s="14"/>
      <c r="CA12" s="14"/>
      <c r="CB12" s="14"/>
      <c r="CC12" s="14"/>
      <c r="CD12" s="14"/>
      <c r="CE12" s="14"/>
      <c r="CF12" s="14"/>
      <c r="CG12" s="14"/>
      <c r="CH12" s="14"/>
      <c r="CI12" s="14"/>
      <c r="CJ12" s="14"/>
      <c r="CO12" s="14"/>
      <c r="CR12" s="180"/>
      <c r="CS12" s="181"/>
      <c r="CT12" s="14"/>
      <c r="CW12" s="180"/>
      <c r="CX12" s="181"/>
      <c r="CY12" s="14"/>
      <c r="CZ12" s="14"/>
    </row>
    <row r="13" spans="1:104" s="19" customFormat="1" ht="12.75" customHeight="1" thickBot="1">
      <c r="B13" s="230" t="s">
        <v>4</v>
      </c>
      <c r="C13" s="231"/>
      <c r="D13" s="231"/>
      <c r="E13" s="231"/>
      <c r="F13" s="231"/>
      <c r="G13" s="231"/>
      <c r="H13" s="231"/>
      <c r="I13" s="231"/>
      <c r="J13" s="231"/>
      <c r="K13" s="232"/>
      <c r="L13" s="169">
        <f>AZ52</f>
        <v>0</v>
      </c>
      <c r="M13" s="170"/>
      <c r="N13" s="170"/>
      <c r="O13" s="170"/>
      <c r="P13" s="170"/>
      <c r="Q13" s="170"/>
      <c r="R13" s="170"/>
      <c r="S13" s="171"/>
      <c r="X13" s="204" t="s">
        <v>200</v>
      </c>
      <c r="Y13" s="204"/>
      <c r="Z13" s="204"/>
      <c r="AA13" s="204"/>
      <c r="AB13" s="204"/>
      <c r="AC13" s="205" t="s">
        <v>211</v>
      </c>
      <c r="AD13" s="205"/>
      <c r="AE13" s="205"/>
      <c r="AF13" s="14"/>
      <c r="AG13" s="175" t="s">
        <v>6</v>
      </c>
      <c r="AH13" s="175"/>
      <c r="AI13" s="175"/>
      <c r="AK13" s="176"/>
      <c r="AL13" s="176"/>
      <c r="AM13" s="176"/>
      <c r="AN13" s="177"/>
      <c r="AO13" s="177"/>
      <c r="AP13" s="177"/>
      <c r="AQ13" s="177"/>
      <c r="AR13" s="177"/>
      <c r="AS13" s="177"/>
      <c r="AT13" s="177"/>
      <c r="AU13" s="177"/>
      <c r="AV13" s="83"/>
      <c r="AW13" s="176"/>
      <c r="AX13" s="176"/>
      <c r="AY13" s="176"/>
      <c r="AZ13" s="177"/>
      <c r="BA13" s="177"/>
      <c r="BB13" s="177"/>
      <c r="BC13" s="177"/>
      <c r="BD13" s="177"/>
      <c r="BE13" s="177"/>
      <c r="BF13" s="14"/>
      <c r="BG13" s="14"/>
      <c r="BH13" s="14"/>
      <c r="BI13" s="14"/>
      <c r="BJ13" s="14"/>
      <c r="BK13" s="14"/>
      <c r="BL13" s="14"/>
      <c r="BM13" s="14"/>
      <c r="BN13" s="14" t="b">
        <f>AND($AC$13&lt;&gt;"税込",$V$11&lt;&gt;0)</f>
        <v>1</v>
      </c>
      <c r="BO13" s="14" t="b">
        <f>AND($AC$13="税込",$V$11&lt;&gt;0)</f>
        <v>0</v>
      </c>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82"/>
      <c r="CS13" s="183"/>
      <c r="CT13" s="14"/>
      <c r="CU13" s="14"/>
      <c r="CV13" s="14"/>
      <c r="CW13" s="182"/>
      <c r="CX13" s="183"/>
      <c r="CY13" s="14"/>
      <c r="CZ13" s="14"/>
    </row>
    <row r="14" spans="1:104" s="19" customFormat="1" ht="12.75" customHeight="1" thickTop="1">
      <c r="B14" s="233"/>
      <c r="C14" s="234"/>
      <c r="D14" s="234"/>
      <c r="E14" s="234"/>
      <c r="F14" s="234"/>
      <c r="G14" s="234"/>
      <c r="H14" s="234"/>
      <c r="I14" s="234"/>
      <c r="J14" s="234"/>
      <c r="K14" s="235"/>
      <c r="L14" s="172"/>
      <c r="M14" s="173"/>
      <c r="N14" s="173"/>
      <c r="O14" s="173"/>
      <c r="P14" s="173"/>
      <c r="Q14" s="173"/>
      <c r="R14" s="173"/>
      <c r="S14" s="174"/>
      <c r="X14" s="204"/>
      <c r="Y14" s="204"/>
      <c r="Z14" s="204"/>
      <c r="AA14" s="204"/>
      <c r="AB14" s="204"/>
      <c r="AC14" s="205"/>
      <c r="AD14" s="205"/>
      <c r="AE14" s="205"/>
      <c r="AK14" s="176"/>
      <c r="AL14" s="176"/>
      <c r="AM14" s="176"/>
      <c r="AN14" s="177"/>
      <c r="AO14" s="177"/>
      <c r="AP14" s="177"/>
      <c r="AQ14" s="177"/>
      <c r="AR14" s="177"/>
      <c r="AS14" s="177"/>
      <c r="AT14" s="206"/>
      <c r="AU14" s="206"/>
      <c r="AV14" s="83"/>
      <c r="AW14" s="177"/>
      <c r="AX14" s="177"/>
      <c r="AY14" s="177"/>
      <c r="AZ14" s="177"/>
      <c r="BA14" s="177"/>
      <c r="BB14" s="177"/>
      <c r="BC14" s="177"/>
      <c r="BD14" s="177"/>
      <c r="BE14" s="177"/>
      <c r="BF14" s="14"/>
      <c r="BG14" s="14"/>
      <c r="BH14" s="155" t="s">
        <v>38</v>
      </c>
      <c r="BI14" s="157"/>
      <c r="BJ14" s="14"/>
      <c r="BK14" s="190" t="s">
        <v>205</v>
      </c>
      <c r="BL14" s="191"/>
      <c r="BM14" s="14"/>
      <c r="BN14" s="155" t="s">
        <v>190</v>
      </c>
      <c r="BO14" s="156"/>
      <c r="BP14" s="157"/>
      <c r="BQ14" s="14"/>
      <c r="BR14" s="155" t="s">
        <v>28</v>
      </c>
      <c r="BS14" s="156"/>
      <c r="BT14" s="156"/>
      <c r="BU14" s="156"/>
      <c r="BV14" s="156"/>
      <c r="BW14" s="156"/>
      <c r="BX14" s="156"/>
      <c r="BY14" s="156"/>
      <c r="BZ14" s="161"/>
      <c r="CA14" s="161"/>
      <c r="CB14" s="157"/>
      <c r="CC14" s="14"/>
      <c r="CD14" s="155" t="s">
        <v>27</v>
      </c>
      <c r="CE14" s="156"/>
      <c r="CF14" s="156"/>
      <c r="CG14" s="156"/>
      <c r="CH14" s="156"/>
      <c r="CI14" s="156"/>
      <c r="CJ14" s="156"/>
      <c r="CK14" s="156"/>
      <c r="CL14" s="161"/>
      <c r="CM14" s="161"/>
      <c r="CN14" s="157"/>
      <c r="CO14" s="14"/>
      <c r="CP14" s="163" t="s">
        <v>40</v>
      </c>
      <c r="CQ14" s="164"/>
      <c r="CR14" s="164"/>
      <c r="CS14" s="165"/>
      <c r="CT14" s="14"/>
      <c r="CU14" s="163" t="s">
        <v>39</v>
      </c>
      <c r="CV14" s="164"/>
      <c r="CW14" s="164"/>
      <c r="CX14" s="165"/>
      <c r="CY14" s="14"/>
      <c r="CZ14" s="14"/>
    </row>
    <row r="15" spans="1:104" s="19" customFormat="1" ht="2.25" customHeight="1" thickBot="1">
      <c r="BF15" s="14"/>
      <c r="BG15" s="14"/>
      <c r="BH15" s="158"/>
      <c r="BI15" s="160"/>
      <c r="BJ15" s="14"/>
      <c r="BK15" s="192"/>
      <c r="BL15" s="193"/>
      <c r="BM15" s="14"/>
      <c r="BN15" s="158"/>
      <c r="BO15" s="159"/>
      <c r="BP15" s="160"/>
      <c r="BQ15" s="14"/>
      <c r="BR15" s="158"/>
      <c r="BS15" s="159"/>
      <c r="BT15" s="159"/>
      <c r="BU15" s="159"/>
      <c r="BV15" s="159"/>
      <c r="BW15" s="159"/>
      <c r="BX15" s="159"/>
      <c r="BY15" s="159"/>
      <c r="BZ15" s="162"/>
      <c r="CA15" s="162"/>
      <c r="CB15" s="160"/>
      <c r="CC15" s="14"/>
      <c r="CD15" s="158"/>
      <c r="CE15" s="159"/>
      <c r="CF15" s="159"/>
      <c r="CG15" s="159"/>
      <c r="CH15" s="159"/>
      <c r="CI15" s="159"/>
      <c r="CJ15" s="159"/>
      <c r="CK15" s="159"/>
      <c r="CL15" s="162"/>
      <c r="CM15" s="162"/>
      <c r="CN15" s="160"/>
      <c r="CO15" s="14"/>
      <c r="CP15" s="166"/>
      <c r="CQ15" s="167"/>
      <c r="CR15" s="167"/>
      <c r="CS15" s="168"/>
      <c r="CT15" s="14"/>
      <c r="CU15" s="166"/>
      <c r="CV15" s="167"/>
      <c r="CW15" s="167"/>
      <c r="CX15" s="168"/>
      <c r="CY15" s="14"/>
      <c r="CZ15" s="14"/>
    </row>
    <row r="16" spans="1:104" s="19" customFormat="1" ht="12.75" customHeight="1" thickTop="1" thickBot="1">
      <c r="B16" s="82"/>
      <c r="C16" s="146" t="s">
        <v>13</v>
      </c>
      <c r="D16" s="147"/>
      <c r="E16" s="148"/>
      <c r="F16" s="145" t="s">
        <v>35</v>
      </c>
      <c r="G16" s="145"/>
      <c r="H16" s="145"/>
      <c r="I16" s="145"/>
      <c r="J16" s="145"/>
      <c r="K16" s="145"/>
      <c r="L16" s="149" t="s">
        <v>210</v>
      </c>
      <c r="M16" s="150"/>
      <c r="N16" s="150"/>
      <c r="O16" s="150"/>
      <c r="P16" s="150"/>
      <c r="Q16" s="150"/>
      <c r="R16" s="150"/>
      <c r="S16" s="150"/>
      <c r="T16" s="150"/>
      <c r="U16" s="150"/>
      <c r="V16" s="150"/>
      <c r="W16" s="150"/>
      <c r="X16" s="150"/>
      <c r="Y16" s="150"/>
      <c r="Z16" s="150"/>
      <c r="AA16" s="150"/>
      <c r="AB16" s="150"/>
      <c r="AC16" s="150"/>
      <c r="AD16" s="150"/>
      <c r="AE16" s="150"/>
      <c r="AF16" s="150"/>
      <c r="AG16" s="150"/>
      <c r="AH16" s="151"/>
      <c r="AI16" s="152" t="s">
        <v>14</v>
      </c>
      <c r="AJ16" s="153"/>
      <c r="AK16" s="153"/>
      <c r="AL16" s="153"/>
      <c r="AM16" s="154"/>
      <c r="AN16" s="152" t="s">
        <v>15</v>
      </c>
      <c r="AO16" s="153"/>
      <c r="AP16" s="154"/>
      <c r="AQ16" s="152" t="str">
        <f>LEFT($AC$13,2)&amp;"単価"</f>
        <v>税抜単価</v>
      </c>
      <c r="AR16" s="153"/>
      <c r="AS16" s="153"/>
      <c r="AT16" s="154"/>
      <c r="AU16" s="144" t="str">
        <f>LEFT($AC$13,2)&amp;"金額"</f>
        <v>税抜金額</v>
      </c>
      <c r="AV16" s="144"/>
      <c r="AW16" s="144"/>
      <c r="AX16" s="144"/>
      <c r="AY16" s="144"/>
      <c r="AZ16" s="144"/>
      <c r="BA16" s="144"/>
      <c r="BB16" s="145" t="s">
        <v>22</v>
      </c>
      <c r="BC16" s="145"/>
      <c r="BD16" s="145"/>
      <c r="BE16" s="145"/>
      <c r="BF16" s="14"/>
      <c r="BG16" s="14"/>
      <c r="BH16" s="81" t="s">
        <v>36</v>
      </c>
      <c r="BI16" s="79" t="s">
        <v>37</v>
      </c>
      <c r="BJ16" s="78"/>
      <c r="BK16" s="215" t="str">
        <f>AU16</f>
        <v>税抜金額</v>
      </c>
      <c r="BL16" s="216"/>
      <c r="BM16" s="78"/>
      <c r="BN16" s="81" t="s">
        <v>196</v>
      </c>
      <c r="BO16" s="80" t="s">
        <v>197</v>
      </c>
      <c r="BP16" s="79" t="s">
        <v>195</v>
      </c>
      <c r="BQ16" s="78"/>
      <c r="BR16" s="81" t="s">
        <v>29</v>
      </c>
      <c r="BS16" s="80" t="s">
        <v>34</v>
      </c>
      <c r="BT16" s="80" t="s">
        <v>5</v>
      </c>
      <c r="BU16" s="80" t="s">
        <v>46</v>
      </c>
      <c r="BV16" s="80" t="s">
        <v>47</v>
      </c>
      <c r="BW16" s="80" t="s">
        <v>48</v>
      </c>
      <c r="BX16" s="80" t="s">
        <v>190</v>
      </c>
      <c r="BY16" s="80" t="s">
        <v>22</v>
      </c>
      <c r="BZ16" s="42" t="s">
        <v>49</v>
      </c>
      <c r="CA16" s="42" t="s">
        <v>193</v>
      </c>
      <c r="CB16" s="79" t="s">
        <v>25</v>
      </c>
      <c r="CC16" s="78"/>
      <c r="CD16" s="81" t="s">
        <v>29</v>
      </c>
      <c r="CE16" s="80" t="s">
        <v>34</v>
      </c>
      <c r="CF16" s="80" t="s">
        <v>5</v>
      </c>
      <c r="CG16" s="80" t="s">
        <v>46</v>
      </c>
      <c r="CH16" s="80" t="s">
        <v>47</v>
      </c>
      <c r="CI16" s="80" t="s">
        <v>48</v>
      </c>
      <c r="CJ16" s="80" t="s">
        <v>190</v>
      </c>
      <c r="CK16" s="80" t="s">
        <v>22</v>
      </c>
      <c r="CL16" s="42" t="s">
        <v>49</v>
      </c>
      <c r="CM16" s="42" t="s">
        <v>193</v>
      </c>
      <c r="CN16" s="79" t="s">
        <v>25</v>
      </c>
      <c r="CO16" s="14"/>
      <c r="CP16" s="77" t="s">
        <v>43</v>
      </c>
      <c r="CQ16" s="76" t="s">
        <v>45</v>
      </c>
      <c r="CR16" s="77" t="s">
        <v>44</v>
      </c>
      <c r="CS16" s="76" t="s">
        <v>45</v>
      </c>
      <c r="CT16" s="78"/>
      <c r="CU16" s="77" t="s">
        <v>43</v>
      </c>
      <c r="CV16" s="76" t="s">
        <v>45</v>
      </c>
      <c r="CW16" s="77" t="s">
        <v>44</v>
      </c>
      <c r="CX16" s="76" t="s">
        <v>45</v>
      </c>
      <c r="CY16" s="14"/>
      <c r="CZ16" s="14"/>
    </row>
    <row r="17" spans="2:127" s="19" customFormat="1" ht="12.75" customHeight="1" thickTop="1">
      <c r="B17" s="50">
        <v>1</v>
      </c>
      <c r="C17" s="128"/>
      <c r="D17" s="129"/>
      <c r="E17" s="130"/>
      <c r="F17" s="131"/>
      <c r="G17" s="131"/>
      <c r="H17" s="131"/>
      <c r="I17" s="131"/>
      <c r="J17" s="131"/>
      <c r="K17" s="131"/>
      <c r="L17" s="132"/>
      <c r="M17" s="133"/>
      <c r="N17" s="133"/>
      <c r="O17" s="133"/>
      <c r="P17" s="133"/>
      <c r="Q17" s="133"/>
      <c r="R17" s="133"/>
      <c r="S17" s="133"/>
      <c r="T17" s="133"/>
      <c r="U17" s="133"/>
      <c r="V17" s="133"/>
      <c r="W17" s="133"/>
      <c r="X17" s="133"/>
      <c r="Y17" s="133"/>
      <c r="Z17" s="133"/>
      <c r="AA17" s="133"/>
      <c r="AB17" s="133"/>
      <c r="AC17" s="133"/>
      <c r="AD17" s="133"/>
      <c r="AE17" s="133"/>
      <c r="AF17" s="133"/>
      <c r="AG17" s="133"/>
      <c r="AH17" s="134"/>
      <c r="AI17" s="110"/>
      <c r="AJ17" s="111"/>
      <c r="AK17" s="111"/>
      <c r="AL17" s="111"/>
      <c r="AM17" s="112"/>
      <c r="AN17" s="113"/>
      <c r="AO17" s="114"/>
      <c r="AP17" s="115"/>
      <c r="AQ17" s="110"/>
      <c r="AR17" s="111"/>
      <c r="AS17" s="111"/>
      <c r="AT17" s="112"/>
      <c r="AU17" s="116"/>
      <c r="AV17" s="117"/>
      <c r="AW17" s="117"/>
      <c r="AX17" s="117"/>
      <c r="AY17" s="117"/>
      <c r="AZ17" s="117"/>
      <c r="BA17" s="118"/>
      <c r="BB17" s="119"/>
      <c r="BC17" s="120"/>
      <c r="BD17" s="120"/>
      <c r="BE17" s="121"/>
      <c r="BF17" s="14"/>
      <c r="BG17" s="14"/>
      <c r="BH17" s="70" t="e">
        <f t="shared" ref="BH17:BH46" si="0">VLOOKUP(F17,$CW$17:$CX$94,2,FALSE)</f>
        <v>#N/A</v>
      </c>
      <c r="BI17" s="67">
        <f t="shared" ref="BI17:BI46" si="1">IF(ISERROR(BH17),0,BH17)</f>
        <v>0</v>
      </c>
      <c r="BJ17" s="24"/>
      <c r="BK17" s="75">
        <f t="shared" ref="BK17:BK46" si="2">AU17+0</f>
        <v>0</v>
      </c>
      <c r="BL17" s="74" t="b">
        <f t="shared" ref="BL17:BL46" si="3">ISERROR(BK17)</f>
        <v>0</v>
      </c>
      <c r="BM17" s="24"/>
      <c r="BN17" s="73">
        <f t="shared" ref="BN17:BO46" si="4">IF(AND(BN$13,$BB17&lt;&gt;"非課税",$BL17=FALSE),ROUND($AU17,0),0)</f>
        <v>0</v>
      </c>
      <c r="BO17" s="72">
        <f t="shared" si="4"/>
        <v>0</v>
      </c>
      <c r="BP17" s="71">
        <f t="shared" ref="BP17:BP46" si="5">IF($BL17=FALSE,ROUND($AU17,0)-BN17-BO17,0)</f>
        <v>0</v>
      </c>
      <c r="BQ17" s="24"/>
      <c r="BR17" s="70">
        <f t="shared" ref="BR17:BR46" si="6">IF(LEN(TRIM(C17))&gt;0,1,0)</f>
        <v>0</v>
      </c>
      <c r="BS17" s="69">
        <f t="shared" ref="BS17:BS46" si="7">IF(LEN(TRIM(F17))&gt;0,1,0)</f>
        <v>0</v>
      </c>
      <c r="BT17" s="69">
        <f t="shared" ref="BT17:BT46" si="8">IF(LEN(TRIM(L17))&gt;0,1,0)</f>
        <v>0</v>
      </c>
      <c r="BU17" s="69">
        <f t="shared" ref="BU17:BU46" si="9">IF(LEN(TRIM(AI17))&gt;0,1,0)</f>
        <v>0</v>
      </c>
      <c r="BV17" s="69">
        <f t="shared" ref="BV17:BV46" si="10">IF(LEN(TRIM(AN17))&gt;0,1,0)</f>
        <v>0</v>
      </c>
      <c r="BW17" s="69">
        <f t="shared" ref="BW17:BW46" si="11">IF(LEN(TRIM(AQ17))&gt;0,1,0)</f>
        <v>0</v>
      </c>
      <c r="BX17" s="69">
        <f t="shared" ref="BX17:BX46" si="12">IF(LEN(TRIM(AU17))&gt;0,1,0)</f>
        <v>0</v>
      </c>
      <c r="BY17" s="69">
        <f t="shared" ref="BY17:BY46" si="13">IF(LEN(TRIM(BB17))&gt;0,1,0)</f>
        <v>0</v>
      </c>
      <c r="BZ17" s="68">
        <f t="shared" ref="BZ17:BZ46" si="14">BS17+BU17+BV17+BW17</f>
        <v>0</v>
      </c>
      <c r="CA17" s="68">
        <f t="shared" ref="CA17:CA46" si="15">SUM(BR17:BY17)-BZ17</f>
        <v>0</v>
      </c>
      <c r="CB17" s="67">
        <f t="shared" ref="CB17:CB46" si="16">IF(CA17=4,6,CA17)</f>
        <v>0</v>
      </c>
      <c r="CC17" s="24"/>
      <c r="CD17" s="70">
        <f t="shared" ref="CD17:CD46" si="17">IF(LEN(TRIM(C17))=0,1,0)</f>
        <v>1</v>
      </c>
      <c r="CE17" s="69">
        <f t="shared" ref="CE17:CE46" si="18">IF(LEN(TRIM(F17))=0,1,0)</f>
        <v>1</v>
      </c>
      <c r="CF17" s="69">
        <f t="shared" ref="CF17:CF46" si="19">IF(LEN(TRIM(L17))=0,1,0)</f>
        <v>1</v>
      </c>
      <c r="CG17" s="69">
        <f t="shared" ref="CG17:CG46" si="20">IF(LEN(TRIM(AI17))=0,1,0)</f>
        <v>1</v>
      </c>
      <c r="CH17" s="69">
        <f t="shared" ref="CH17:CH46" si="21">IF(LEN(TRIM(AN17))=0,1,0)</f>
        <v>1</v>
      </c>
      <c r="CI17" s="69">
        <f t="shared" ref="CI17:CI46" si="22">IF(LEN(TRIM(AQ17))=0,1,0)</f>
        <v>1</v>
      </c>
      <c r="CJ17" s="69">
        <f t="shared" ref="CJ17:CJ46" si="23">IF(OR(AU17=0,LEN(TRIM(AU17))=0),1,0)</f>
        <v>1</v>
      </c>
      <c r="CK17" s="69">
        <f t="shared" ref="CK17:CK46" si="24">IF(LEN(TRIM(BB17))=0,1,0)</f>
        <v>1</v>
      </c>
      <c r="CL17" s="68">
        <f t="shared" ref="CL17:CL46" si="25">CE17+CG17+CH17+CI17</f>
        <v>4</v>
      </c>
      <c r="CM17" s="68">
        <f t="shared" ref="CM17:CM46" si="26">SUM(CD17:CK17)-CL17</f>
        <v>4</v>
      </c>
      <c r="CN17" s="67">
        <f t="shared" ref="CN17:CN46" si="27">IF(CM17=4,6,CM17)</f>
        <v>6</v>
      </c>
      <c r="CO17" s="14"/>
      <c r="CP17" s="18" t="s">
        <v>26</v>
      </c>
      <c r="CQ17" s="66">
        <v>0.1</v>
      </c>
      <c r="CR17" s="18" t="s">
        <v>11</v>
      </c>
      <c r="CS17" s="66">
        <v>0.08</v>
      </c>
      <c r="CT17" s="24"/>
      <c r="CU17" s="18" t="s">
        <v>104</v>
      </c>
      <c r="CV17" s="17">
        <v>1</v>
      </c>
      <c r="CW17" s="18" t="s">
        <v>104</v>
      </c>
      <c r="CX17" s="17">
        <v>1</v>
      </c>
      <c r="CY17" s="14"/>
      <c r="CZ17" s="14"/>
    </row>
    <row r="18" spans="2:127" s="19" customFormat="1" ht="12.75" customHeight="1">
      <c r="B18" s="50">
        <v>2</v>
      </c>
      <c r="C18" s="128"/>
      <c r="D18" s="129"/>
      <c r="E18" s="130"/>
      <c r="F18" s="131"/>
      <c r="G18" s="131"/>
      <c r="H18" s="131"/>
      <c r="I18" s="131"/>
      <c r="J18" s="131"/>
      <c r="K18" s="131"/>
      <c r="L18" s="132"/>
      <c r="M18" s="133"/>
      <c r="N18" s="133"/>
      <c r="O18" s="133"/>
      <c r="P18" s="133"/>
      <c r="Q18" s="133"/>
      <c r="R18" s="133"/>
      <c r="S18" s="133"/>
      <c r="T18" s="133"/>
      <c r="U18" s="133"/>
      <c r="V18" s="133"/>
      <c r="W18" s="133"/>
      <c r="X18" s="133"/>
      <c r="Y18" s="133"/>
      <c r="Z18" s="133"/>
      <c r="AA18" s="133"/>
      <c r="AB18" s="133"/>
      <c r="AC18" s="133"/>
      <c r="AD18" s="133"/>
      <c r="AE18" s="133"/>
      <c r="AF18" s="133"/>
      <c r="AG18" s="133"/>
      <c r="AH18" s="134"/>
      <c r="AI18" s="110"/>
      <c r="AJ18" s="111"/>
      <c r="AK18" s="111"/>
      <c r="AL18" s="111"/>
      <c r="AM18" s="112"/>
      <c r="AN18" s="113"/>
      <c r="AO18" s="114"/>
      <c r="AP18" s="115"/>
      <c r="AQ18" s="110"/>
      <c r="AR18" s="111"/>
      <c r="AS18" s="111"/>
      <c r="AT18" s="112"/>
      <c r="AU18" s="116"/>
      <c r="AV18" s="117"/>
      <c r="AW18" s="117"/>
      <c r="AX18" s="117"/>
      <c r="AY18" s="117"/>
      <c r="AZ18" s="117"/>
      <c r="BA18" s="118"/>
      <c r="BB18" s="119"/>
      <c r="BC18" s="120"/>
      <c r="BD18" s="120"/>
      <c r="BE18" s="121"/>
      <c r="BF18" s="14"/>
      <c r="BG18" s="14"/>
      <c r="BH18" s="54" t="e">
        <f t="shared" si="0"/>
        <v>#N/A</v>
      </c>
      <c r="BI18" s="51">
        <f t="shared" si="1"/>
        <v>0</v>
      </c>
      <c r="BJ18" s="24"/>
      <c r="BK18" s="59">
        <f t="shared" si="2"/>
        <v>0</v>
      </c>
      <c r="BL18" s="58" t="b">
        <f t="shared" si="3"/>
        <v>0</v>
      </c>
      <c r="BM18" s="24"/>
      <c r="BN18" s="57">
        <f t="shared" si="4"/>
        <v>0</v>
      </c>
      <c r="BO18" s="56">
        <f t="shared" si="4"/>
        <v>0</v>
      </c>
      <c r="BP18" s="55">
        <f t="shared" si="5"/>
        <v>0</v>
      </c>
      <c r="BQ18" s="24"/>
      <c r="BR18" s="54">
        <f t="shared" si="6"/>
        <v>0</v>
      </c>
      <c r="BS18" s="53">
        <f t="shared" si="7"/>
        <v>0</v>
      </c>
      <c r="BT18" s="53">
        <f t="shared" si="8"/>
        <v>0</v>
      </c>
      <c r="BU18" s="53">
        <f t="shared" si="9"/>
        <v>0</v>
      </c>
      <c r="BV18" s="53">
        <f t="shared" si="10"/>
        <v>0</v>
      </c>
      <c r="BW18" s="53">
        <f t="shared" si="11"/>
        <v>0</v>
      </c>
      <c r="BX18" s="53">
        <f t="shared" si="12"/>
        <v>0</v>
      </c>
      <c r="BY18" s="53">
        <f t="shared" si="13"/>
        <v>0</v>
      </c>
      <c r="BZ18" s="52">
        <f t="shared" si="14"/>
        <v>0</v>
      </c>
      <c r="CA18" s="52">
        <f t="shared" si="15"/>
        <v>0</v>
      </c>
      <c r="CB18" s="51">
        <f t="shared" si="16"/>
        <v>0</v>
      </c>
      <c r="CC18" s="24"/>
      <c r="CD18" s="54">
        <f t="shared" si="17"/>
        <v>1</v>
      </c>
      <c r="CE18" s="53">
        <f t="shared" si="18"/>
        <v>1</v>
      </c>
      <c r="CF18" s="53">
        <f t="shared" si="19"/>
        <v>1</v>
      </c>
      <c r="CG18" s="53">
        <f t="shared" si="20"/>
        <v>1</v>
      </c>
      <c r="CH18" s="53">
        <f t="shared" si="21"/>
        <v>1</v>
      </c>
      <c r="CI18" s="53">
        <f t="shared" si="22"/>
        <v>1</v>
      </c>
      <c r="CJ18" s="53">
        <f t="shared" si="23"/>
        <v>1</v>
      </c>
      <c r="CK18" s="53">
        <f t="shared" si="24"/>
        <v>1</v>
      </c>
      <c r="CL18" s="52">
        <f t="shared" si="25"/>
        <v>4</v>
      </c>
      <c r="CM18" s="52">
        <f t="shared" si="26"/>
        <v>4</v>
      </c>
      <c r="CN18" s="51">
        <f t="shared" si="27"/>
        <v>6</v>
      </c>
      <c r="CO18" s="14"/>
      <c r="CP18" s="18" t="s">
        <v>11</v>
      </c>
      <c r="CQ18" s="66">
        <v>0.08</v>
      </c>
      <c r="CR18" s="18" t="s">
        <v>9</v>
      </c>
      <c r="CS18" s="66">
        <v>0.08</v>
      </c>
      <c r="CT18" s="24"/>
      <c r="CU18" s="18" t="s">
        <v>105</v>
      </c>
      <c r="CV18" s="17">
        <v>2</v>
      </c>
      <c r="CW18" s="18" t="s">
        <v>113</v>
      </c>
      <c r="CX18" s="17">
        <v>10</v>
      </c>
      <c r="CY18" s="14"/>
      <c r="CZ18" s="14"/>
    </row>
    <row r="19" spans="2:127" s="19" customFormat="1" ht="12.75" customHeight="1">
      <c r="B19" s="50">
        <v>3</v>
      </c>
      <c r="C19" s="128"/>
      <c r="D19" s="129"/>
      <c r="E19" s="130"/>
      <c r="F19" s="131"/>
      <c r="G19" s="131"/>
      <c r="H19" s="131"/>
      <c r="I19" s="131"/>
      <c r="J19" s="131"/>
      <c r="K19" s="131"/>
      <c r="L19" s="132"/>
      <c r="M19" s="133"/>
      <c r="N19" s="133"/>
      <c r="O19" s="133"/>
      <c r="P19" s="133"/>
      <c r="Q19" s="133"/>
      <c r="R19" s="133"/>
      <c r="S19" s="133"/>
      <c r="T19" s="133"/>
      <c r="U19" s="133"/>
      <c r="V19" s="133"/>
      <c r="W19" s="133"/>
      <c r="X19" s="133"/>
      <c r="Y19" s="133"/>
      <c r="Z19" s="133"/>
      <c r="AA19" s="133"/>
      <c r="AB19" s="133"/>
      <c r="AC19" s="133"/>
      <c r="AD19" s="133"/>
      <c r="AE19" s="133"/>
      <c r="AF19" s="133"/>
      <c r="AG19" s="133"/>
      <c r="AH19" s="134"/>
      <c r="AI19" s="110"/>
      <c r="AJ19" s="111"/>
      <c r="AK19" s="111"/>
      <c r="AL19" s="111"/>
      <c r="AM19" s="112"/>
      <c r="AN19" s="113"/>
      <c r="AO19" s="114"/>
      <c r="AP19" s="115"/>
      <c r="AQ19" s="110"/>
      <c r="AR19" s="111"/>
      <c r="AS19" s="111"/>
      <c r="AT19" s="112"/>
      <c r="AU19" s="116"/>
      <c r="AV19" s="117"/>
      <c r="AW19" s="117"/>
      <c r="AX19" s="117"/>
      <c r="AY19" s="117"/>
      <c r="AZ19" s="117"/>
      <c r="BA19" s="118"/>
      <c r="BB19" s="119"/>
      <c r="BC19" s="120"/>
      <c r="BD19" s="120"/>
      <c r="BE19" s="121"/>
      <c r="BF19" s="14"/>
      <c r="BG19" s="14"/>
      <c r="BH19" s="54" t="e">
        <f t="shared" si="0"/>
        <v>#N/A</v>
      </c>
      <c r="BI19" s="51">
        <f t="shared" si="1"/>
        <v>0</v>
      </c>
      <c r="BJ19" s="24"/>
      <c r="BK19" s="59">
        <f t="shared" si="2"/>
        <v>0</v>
      </c>
      <c r="BL19" s="58" t="b">
        <f t="shared" si="3"/>
        <v>0</v>
      </c>
      <c r="BM19" s="24"/>
      <c r="BN19" s="57">
        <f t="shared" si="4"/>
        <v>0</v>
      </c>
      <c r="BO19" s="56">
        <f t="shared" si="4"/>
        <v>0</v>
      </c>
      <c r="BP19" s="55">
        <f t="shared" si="5"/>
        <v>0</v>
      </c>
      <c r="BQ19" s="24"/>
      <c r="BR19" s="54">
        <f t="shared" si="6"/>
        <v>0</v>
      </c>
      <c r="BS19" s="53">
        <f t="shared" si="7"/>
        <v>0</v>
      </c>
      <c r="BT19" s="53">
        <f t="shared" si="8"/>
        <v>0</v>
      </c>
      <c r="BU19" s="53">
        <f t="shared" si="9"/>
        <v>0</v>
      </c>
      <c r="BV19" s="53">
        <f t="shared" si="10"/>
        <v>0</v>
      </c>
      <c r="BW19" s="53">
        <f t="shared" si="11"/>
        <v>0</v>
      </c>
      <c r="BX19" s="53">
        <f t="shared" si="12"/>
        <v>0</v>
      </c>
      <c r="BY19" s="53">
        <f t="shared" si="13"/>
        <v>0</v>
      </c>
      <c r="BZ19" s="52">
        <f t="shared" si="14"/>
        <v>0</v>
      </c>
      <c r="CA19" s="52">
        <f t="shared" si="15"/>
        <v>0</v>
      </c>
      <c r="CB19" s="51">
        <f t="shared" si="16"/>
        <v>0</v>
      </c>
      <c r="CC19" s="24"/>
      <c r="CD19" s="54">
        <f t="shared" si="17"/>
        <v>1</v>
      </c>
      <c r="CE19" s="53">
        <f t="shared" si="18"/>
        <v>1</v>
      </c>
      <c r="CF19" s="53">
        <f t="shared" si="19"/>
        <v>1</v>
      </c>
      <c r="CG19" s="53">
        <f t="shared" si="20"/>
        <v>1</v>
      </c>
      <c r="CH19" s="53">
        <f t="shared" si="21"/>
        <v>1</v>
      </c>
      <c r="CI19" s="53">
        <f t="shared" si="22"/>
        <v>1</v>
      </c>
      <c r="CJ19" s="53">
        <f t="shared" si="23"/>
        <v>1</v>
      </c>
      <c r="CK19" s="53">
        <f t="shared" si="24"/>
        <v>1</v>
      </c>
      <c r="CL19" s="52">
        <f t="shared" si="25"/>
        <v>4</v>
      </c>
      <c r="CM19" s="52">
        <f t="shared" si="26"/>
        <v>4</v>
      </c>
      <c r="CN19" s="51">
        <f t="shared" si="27"/>
        <v>6</v>
      </c>
      <c r="CO19" s="14"/>
      <c r="CP19" s="18" t="s">
        <v>10</v>
      </c>
      <c r="CQ19" s="66">
        <v>0</v>
      </c>
      <c r="CR19" s="18" t="s">
        <v>26</v>
      </c>
      <c r="CS19" s="66">
        <v>0.1</v>
      </c>
      <c r="CT19" s="24"/>
      <c r="CU19" s="18" t="s">
        <v>106</v>
      </c>
      <c r="CV19" s="17">
        <v>3</v>
      </c>
      <c r="CW19" s="18" t="s">
        <v>114</v>
      </c>
      <c r="CX19" s="17">
        <v>11</v>
      </c>
      <c r="CY19" s="14"/>
      <c r="CZ19" s="14"/>
    </row>
    <row r="20" spans="2:127" s="19" customFormat="1" ht="12.75" customHeight="1">
      <c r="B20" s="50">
        <v>4</v>
      </c>
      <c r="C20" s="128"/>
      <c r="D20" s="129"/>
      <c r="E20" s="130"/>
      <c r="F20" s="131"/>
      <c r="G20" s="131"/>
      <c r="H20" s="131"/>
      <c r="I20" s="131"/>
      <c r="J20" s="131"/>
      <c r="K20" s="131"/>
      <c r="L20" s="132"/>
      <c r="M20" s="133"/>
      <c r="N20" s="133"/>
      <c r="O20" s="133"/>
      <c r="P20" s="133"/>
      <c r="Q20" s="133"/>
      <c r="R20" s="133"/>
      <c r="S20" s="133"/>
      <c r="T20" s="133"/>
      <c r="U20" s="133"/>
      <c r="V20" s="133"/>
      <c r="W20" s="133"/>
      <c r="X20" s="133"/>
      <c r="Y20" s="133"/>
      <c r="Z20" s="133"/>
      <c r="AA20" s="133"/>
      <c r="AB20" s="133"/>
      <c r="AC20" s="133"/>
      <c r="AD20" s="133"/>
      <c r="AE20" s="133"/>
      <c r="AF20" s="133"/>
      <c r="AG20" s="133"/>
      <c r="AH20" s="134"/>
      <c r="AI20" s="110"/>
      <c r="AJ20" s="111"/>
      <c r="AK20" s="111"/>
      <c r="AL20" s="111"/>
      <c r="AM20" s="112"/>
      <c r="AN20" s="113"/>
      <c r="AO20" s="114"/>
      <c r="AP20" s="115"/>
      <c r="AQ20" s="110"/>
      <c r="AR20" s="111"/>
      <c r="AS20" s="111"/>
      <c r="AT20" s="112"/>
      <c r="AU20" s="116"/>
      <c r="AV20" s="117"/>
      <c r="AW20" s="117"/>
      <c r="AX20" s="117"/>
      <c r="AY20" s="117"/>
      <c r="AZ20" s="117"/>
      <c r="BA20" s="118"/>
      <c r="BB20" s="119"/>
      <c r="BC20" s="120"/>
      <c r="BD20" s="120"/>
      <c r="BE20" s="121"/>
      <c r="BF20" s="14"/>
      <c r="BG20" s="14"/>
      <c r="BH20" s="54" t="e">
        <f t="shared" si="0"/>
        <v>#N/A</v>
      </c>
      <c r="BI20" s="51">
        <f t="shared" si="1"/>
        <v>0</v>
      </c>
      <c r="BJ20" s="24"/>
      <c r="BK20" s="59">
        <f t="shared" si="2"/>
        <v>0</v>
      </c>
      <c r="BL20" s="58" t="b">
        <f t="shared" si="3"/>
        <v>0</v>
      </c>
      <c r="BM20" s="24"/>
      <c r="BN20" s="57">
        <f t="shared" si="4"/>
        <v>0</v>
      </c>
      <c r="BO20" s="56">
        <f t="shared" si="4"/>
        <v>0</v>
      </c>
      <c r="BP20" s="55">
        <f t="shared" si="5"/>
        <v>0</v>
      </c>
      <c r="BQ20" s="24"/>
      <c r="BR20" s="54">
        <f t="shared" si="6"/>
        <v>0</v>
      </c>
      <c r="BS20" s="53">
        <f t="shared" si="7"/>
        <v>0</v>
      </c>
      <c r="BT20" s="53">
        <f t="shared" si="8"/>
        <v>0</v>
      </c>
      <c r="BU20" s="53">
        <f t="shared" si="9"/>
        <v>0</v>
      </c>
      <c r="BV20" s="53">
        <f t="shared" si="10"/>
        <v>0</v>
      </c>
      <c r="BW20" s="53">
        <f t="shared" si="11"/>
        <v>0</v>
      </c>
      <c r="BX20" s="53">
        <f t="shared" si="12"/>
        <v>0</v>
      </c>
      <c r="BY20" s="53">
        <f t="shared" si="13"/>
        <v>0</v>
      </c>
      <c r="BZ20" s="52">
        <f t="shared" si="14"/>
        <v>0</v>
      </c>
      <c r="CA20" s="52">
        <f t="shared" si="15"/>
        <v>0</v>
      </c>
      <c r="CB20" s="51">
        <f t="shared" si="16"/>
        <v>0</v>
      </c>
      <c r="CC20" s="24"/>
      <c r="CD20" s="54">
        <f t="shared" si="17"/>
        <v>1</v>
      </c>
      <c r="CE20" s="53">
        <f t="shared" si="18"/>
        <v>1</v>
      </c>
      <c r="CF20" s="53">
        <f t="shared" si="19"/>
        <v>1</v>
      </c>
      <c r="CG20" s="53">
        <f t="shared" si="20"/>
        <v>1</v>
      </c>
      <c r="CH20" s="53">
        <f t="shared" si="21"/>
        <v>1</v>
      </c>
      <c r="CI20" s="53">
        <f t="shared" si="22"/>
        <v>1</v>
      </c>
      <c r="CJ20" s="53">
        <f t="shared" si="23"/>
        <v>1</v>
      </c>
      <c r="CK20" s="53">
        <f t="shared" si="24"/>
        <v>1</v>
      </c>
      <c r="CL20" s="52">
        <f t="shared" si="25"/>
        <v>4</v>
      </c>
      <c r="CM20" s="52">
        <f t="shared" si="26"/>
        <v>4</v>
      </c>
      <c r="CN20" s="51">
        <f t="shared" si="27"/>
        <v>6</v>
      </c>
      <c r="CO20" s="14"/>
      <c r="CP20" s="18" t="s">
        <v>9</v>
      </c>
      <c r="CQ20" s="66">
        <v>0.08</v>
      </c>
      <c r="CR20" s="18" t="s">
        <v>41</v>
      </c>
      <c r="CS20" s="66">
        <v>0.05</v>
      </c>
      <c r="CT20" s="24"/>
      <c r="CU20" s="18" t="s">
        <v>107</v>
      </c>
      <c r="CV20" s="17">
        <v>4</v>
      </c>
      <c r="CW20" s="18" t="s">
        <v>115</v>
      </c>
      <c r="CX20" s="17">
        <v>12</v>
      </c>
      <c r="CY20" s="14"/>
      <c r="CZ20" s="14"/>
    </row>
    <row r="21" spans="2:127" s="19" customFormat="1" ht="12.75" customHeight="1" thickBot="1">
      <c r="B21" s="50">
        <v>5</v>
      </c>
      <c r="C21" s="128"/>
      <c r="D21" s="129"/>
      <c r="E21" s="130"/>
      <c r="F21" s="131"/>
      <c r="G21" s="131"/>
      <c r="H21" s="131"/>
      <c r="I21" s="131"/>
      <c r="J21" s="131"/>
      <c r="K21" s="131"/>
      <c r="L21" s="132"/>
      <c r="M21" s="133"/>
      <c r="N21" s="133"/>
      <c r="O21" s="133"/>
      <c r="P21" s="133"/>
      <c r="Q21" s="133"/>
      <c r="R21" s="133"/>
      <c r="S21" s="133"/>
      <c r="T21" s="133"/>
      <c r="U21" s="133"/>
      <c r="V21" s="133"/>
      <c r="W21" s="133"/>
      <c r="X21" s="133"/>
      <c r="Y21" s="133"/>
      <c r="Z21" s="133"/>
      <c r="AA21" s="133"/>
      <c r="AB21" s="133"/>
      <c r="AC21" s="133"/>
      <c r="AD21" s="133"/>
      <c r="AE21" s="133"/>
      <c r="AF21" s="133"/>
      <c r="AG21" s="133"/>
      <c r="AH21" s="134"/>
      <c r="AI21" s="110"/>
      <c r="AJ21" s="111"/>
      <c r="AK21" s="111"/>
      <c r="AL21" s="111"/>
      <c r="AM21" s="112"/>
      <c r="AN21" s="113"/>
      <c r="AO21" s="114"/>
      <c r="AP21" s="115"/>
      <c r="AQ21" s="110"/>
      <c r="AR21" s="111"/>
      <c r="AS21" s="111"/>
      <c r="AT21" s="112"/>
      <c r="AU21" s="116"/>
      <c r="AV21" s="117"/>
      <c r="AW21" s="117"/>
      <c r="AX21" s="117"/>
      <c r="AY21" s="117"/>
      <c r="AZ21" s="117"/>
      <c r="BA21" s="118"/>
      <c r="BB21" s="119"/>
      <c r="BC21" s="120"/>
      <c r="BD21" s="120"/>
      <c r="BE21" s="121"/>
      <c r="BF21" s="14"/>
      <c r="BG21" s="14"/>
      <c r="BH21" s="54" t="e">
        <f t="shared" si="0"/>
        <v>#N/A</v>
      </c>
      <c r="BI21" s="51">
        <f t="shared" si="1"/>
        <v>0</v>
      </c>
      <c r="BJ21" s="24"/>
      <c r="BK21" s="59">
        <f t="shared" si="2"/>
        <v>0</v>
      </c>
      <c r="BL21" s="58" t="b">
        <f t="shared" si="3"/>
        <v>0</v>
      </c>
      <c r="BM21" s="24"/>
      <c r="BN21" s="57">
        <f t="shared" si="4"/>
        <v>0</v>
      </c>
      <c r="BO21" s="56">
        <f t="shared" si="4"/>
        <v>0</v>
      </c>
      <c r="BP21" s="55">
        <f t="shared" si="5"/>
        <v>0</v>
      </c>
      <c r="BQ21" s="24"/>
      <c r="BR21" s="54">
        <f t="shared" si="6"/>
        <v>0</v>
      </c>
      <c r="BS21" s="53">
        <f t="shared" si="7"/>
        <v>0</v>
      </c>
      <c r="BT21" s="53">
        <f t="shared" si="8"/>
        <v>0</v>
      </c>
      <c r="BU21" s="53">
        <f t="shared" si="9"/>
        <v>0</v>
      </c>
      <c r="BV21" s="53">
        <f t="shared" si="10"/>
        <v>0</v>
      </c>
      <c r="BW21" s="53">
        <f t="shared" si="11"/>
        <v>0</v>
      </c>
      <c r="BX21" s="53">
        <f t="shared" si="12"/>
        <v>0</v>
      </c>
      <c r="BY21" s="53">
        <f t="shared" si="13"/>
        <v>0</v>
      </c>
      <c r="BZ21" s="52">
        <f t="shared" si="14"/>
        <v>0</v>
      </c>
      <c r="CA21" s="52">
        <f t="shared" si="15"/>
        <v>0</v>
      </c>
      <c r="CB21" s="51">
        <f t="shared" si="16"/>
        <v>0</v>
      </c>
      <c r="CC21" s="24"/>
      <c r="CD21" s="54">
        <f t="shared" si="17"/>
        <v>1</v>
      </c>
      <c r="CE21" s="53">
        <f t="shared" si="18"/>
        <v>1</v>
      </c>
      <c r="CF21" s="53">
        <f t="shared" si="19"/>
        <v>1</v>
      </c>
      <c r="CG21" s="53">
        <f t="shared" si="20"/>
        <v>1</v>
      </c>
      <c r="CH21" s="53">
        <f t="shared" si="21"/>
        <v>1</v>
      </c>
      <c r="CI21" s="53">
        <f t="shared" si="22"/>
        <v>1</v>
      </c>
      <c r="CJ21" s="53">
        <f t="shared" si="23"/>
        <v>1</v>
      </c>
      <c r="CK21" s="53">
        <f t="shared" si="24"/>
        <v>1</v>
      </c>
      <c r="CL21" s="52">
        <f t="shared" si="25"/>
        <v>4</v>
      </c>
      <c r="CM21" s="52">
        <f t="shared" si="26"/>
        <v>4</v>
      </c>
      <c r="CN21" s="51">
        <f t="shared" si="27"/>
        <v>6</v>
      </c>
      <c r="CO21" s="14"/>
      <c r="CP21" s="16" t="s">
        <v>41</v>
      </c>
      <c r="CQ21" s="65">
        <v>0.05</v>
      </c>
      <c r="CR21" s="16" t="s">
        <v>10</v>
      </c>
      <c r="CS21" s="65">
        <v>0</v>
      </c>
      <c r="CT21" s="24"/>
      <c r="CU21" s="18" t="s">
        <v>108</v>
      </c>
      <c r="CV21" s="17">
        <v>5</v>
      </c>
      <c r="CW21" s="18" t="s">
        <v>116</v>
      </c>
      <c r="CX21" s="17">
        <v>13</v>
      </c>
      <c r="CY21" s="14"/>
      <c r="CZ21" s="14"/>
    </row>
    <row r="22" spans="2:127" s="19" customFormat="1" ht="12.75" customHeight="1" thickTop="1" thickBot="1">
      <c r="B22" s="50">
        <v>6</v>
      </c>
      <c r="C22" s="128"/>
      <c r="D22" s="129"/>
      <c r="E22" s="130"/>
      <c r="F22" s="131"/>
      <c r="G22" s="131"/>
      <c r="H22" s="131"/>
      <c r="I22" s="131"/>
      <c r="J22" s="131"/>
      <c r="K22" s="131"/>
      <c r="L22" s="132"/>
      <c r="M22" s="133"/>
      <c r="N22" s="133"/>
      <c r="O22" s="133"/>
      <c r="P22" s="133"/>
      <c r="Q22" s="133"/>
      <c r="R22" s="133"/>
      <c r="S22" s="133"/>
      <c r="T22" s="133"/>
      <c r="U22" s="133"/>
      <c r="V22" s="133"/>
      <c r="W22" s="133"/>
      <c r="X22" s="133"/>
      <c r="Y22" s="133"/>
      <c r="Z22" s="133"/>
      <c r="AA22" s="133"/>
      <c r="AB22" s="133"/>
      <c r="AC22" s="133"/>
      <c r="AD22" s="133"/>
      <c r="AE22" s="133"/>
      <c r="AF22" s="133"/>
      <c r="AG22" s="133"/>
      <c r="AH22" s="134"/>
      <c r="AI22" s="110"/>
      <c r="AJ22" s="111"/>
      <c r="AK22" s="111"/>
      <c r="AL22" s="111"/>
      <c r="AM22" s="112"/>
      <c r="AN22" s="113"/>
      <c r="AO22" s="114"/>
      <c r="AP22" s="115"/>
      <c r="AQ22" s="110"/>
      <c r="AR22" s="111"/>
      <c r="AS22" s="111"/>
      <c r="AT22" s="112"/>
      <c r="AU22" s="116"/>
      <c r="AV22" s="117"/>
      <c r="AW22" s="117"/>
      <c r="AX22" s="117"/>
      <c r="AY22" s="117"/>
      <c r="AZ22" s="117"/>
      <c r="BA22" s="118"/>
      <c r="BB22" s="119"/>
      <c r="BC22" s="120"/>
      <c r="BD22" s="120"/>
      <c r="BE22" s="121"/>
      <c r="BF22" s="14"/>
      <c r="BG22" s="14"/>
      <c r="BH22" s="54" t="e">
        <f t="shared" si="0"/>
        <v>#N/A</v>
      </c>
      <c r="BI22" s="51">
        <f t="shared" si="1"/>
        <v>0</v>
      </c>
      <c r="BJ22" s="14"/>
      <c r="BK22" s="59">
        <f t="shared" si="2"/>
        <v>0</v>
      </c>
      <c r="BL22" s="58" t="b">
        <f t="shared" si="3"/>
        <v>0</v>
      </c>
      <c r="BM22" s="14"/>
      <c r="BN22" s="57">
        <f t="shared" si="4"/>
        <v>0</v>
      </c>
      <c r="BO22" s="56">
        <f t="shared" si="4"/>
        <v>0</v>
      </c>
      <c r="BP22" s="55">
        <f t="shared" si="5"/>
        <v>0</v>
      </c>
      <c r="BQ22" s="14"/>
      <c r="BR22" s="54">
        <f t="shared" si="6"/>
        <v>0</v>
      </c>
      <c r="BS22" s="53">
        <f t="shared" si="7"/>
        <v>0</v>
      </c>
      <c r="BT22" s="53">
        <f t="shared" si="8"/>
        <v>0</v>
      </c>
      <c r="BU22" s="53">
        <f t="shared" si="9"/>
        <v>0</v>
      </c>
      <c r="BV22" s="53">
        <f t="shared" si="10"/>
        <v>0</v>
      </c>
      <c r="BW22" s="53">
        <f t="shared" si="11"/>
        <v>0</v>
      </c>
      <c r="BX22" s="53">
        <f t="shared" si="12"/>
        <v>0</v>
      </c>
      <c r="BY22" s="53">
        <f t="shared" si="13"/>
        <v>0</v>
      </c>
      <c r="BZ22" s="52">
        <f t="shared" si="14"/>
        <v>0</v>
      </c>
      <c r="CA22" s="52">
        <f t="shared" si="15"/>
        <v>0</v>
      </c>
      <c r="CB22" s="51">
        <f t="shared" si="16"/>
        <v>0</v>
      </c>
      <c r="CC22" s="14"/>
      <c r="CD22" s="54">
        <f t="shared" si="17"/>
        <v>1</v>
      </c>
      <c r="CE22" s="53">
        <f t="shared" si="18"/>
        <v>1</v>
      </c>
      <c r="CF22" s="53">
        <f t="shared" si="19"/>
        <v>1</v>
      </c>
      <c r="CG22" s="53">
        <f t="shared" si="20"/>
        <v>1</v>
      </c>
      <c r="CH22" s="53">
        <f t="shared" si="21"/>
        <v>1</v>
      </c>
      <c r="CI22" s="53">
        <f t="shared" si="22"/>
        <v>1</v>
      </c>
      <c r="CJ22" s="53">
        <f t="shared" si="23"/>
        <v>1</v>
      </c>
      <c r="CK22" s="53">
        <f t="shared" si="24"/>
        <v>1</v>
      </c>
      <c r="CL22" s="52">
        <f t="shared" si="25"/>
        <v>4</v>
      </c>
      <c r="CM22" s="52">
        <f t="shared" si="26"/>
        <v>4</v>
      </c>
      <c r="CN22" s="51">
        <f t="shared" si="27"/>
        <v>6</v>
      </c>
      <c r="CO22" s="14"/>
      <c r="CP22" s="14"/>
      <c r="CQ22" s="14"/>
      <c r="CT22" s="14"/>
      <c r="CU22" s="18" t="s">
        <v>109</v>
      </c>
      <c r="CV22" s="17">
        <v>6</v>
      </c>
      <c r="CW22" s="18" t="s">
        <v>117</v>
      </c>
      <c r="CX22" s="17">
        <v>14</v>
      </c>
      <c r="CY22" s="14"/>
      <c r="CZ22" s="14"/>
    </row>
    <row r="23" spans="2:127" s="19" customFormat="1" ht="12.75" customHeight="1" thickTop="1" thickBot="1">
      <c r="B23" s="50">
        <v>7</v>
      </c>
      <c r="C23" s="128"/>
      <c r="D23" s="129"/>
      <c r="E23" s="130"/>
      <c r="F23" s="131"/>
      <c r="G23" s="131"/>
      <c r="H23" s="131"/>
      <c r="I23" s="131"/>
      <c r="J23" s="131"/>
      <c r="K23" s="131"/>
      <c r="L23" s="132"/>
      <c r="M23" s="133"/>
      <c r="N23" s="133"/>
      <c r="O23" s="133"/>
      <c r="P23" s="133"/>
      <c r="Q23" s="133"/>
      <c r="R23" s="133"/>
      <c r="S23" s="133"/>
      <c r="T23" s="133"/>
      <c r="U23" s="133"/>
      <c r="V23" s="133"/>
      <c r="W23" s="133"/>
      <c r="X23" s="133"/>
      <c r="Y23" s="133"/>
      <c r="Z23" s="133"/>
      <c r="AA23" s="133"/>
      <c r="AB23" s="133"/>
      <c r="AC23" s="133"/>
      <c r="AD23" s="133"/>
      <c r="AE23" s="133"/>
      <c r="AF23" s="133"/>
      <c r="AG23" s="133"/>
      <c r="AH23" s="134"/>
      <c r="AI23" s="110"/>
      <c r="AJ23" s="111"/>
      <c r="AK23" s="111"/>
      <c r="AL23" s="111"/>
      <c r="AM23" s="112"/>
      <c r="AN23" s="113"/>
      <c r="AO23" s="114"/>
      <c r="AP23" s="115"/>
      <c r="AQ23" s="110"/>
      <c r="AR23" s="111"/>
      <c r="AS23" s="111"/>
      <c r="AT23" s="112"/>
      <c r="AU23" s="116"/>
      <c r="AV23" s="117"/>
      <c r="AW23" s="117"/>
      <c r="AX23" s="117"/>
      <c r="AY23" s="117"/>
      <c r="AZ23" s="117"/>
      <c r="BA23" s="118"/>
      <c r="BB23" s="119"/>
      <c r="BC23" s="120"/>
      <c r="BD23" s="120"/>
      <c r="BE23" s="121"/>
      <c r="BF23" s="14"/>
      <c r="BG23" s="14"/>
      <c r="BH23" s="54" t="e">
        <f t="shared" si="0"/>
        <v>#N/A</v>
      </c>
      <c r="BI23" s="51">
        <f t="shared" si="1"/>
        <v>0</v>
      </c>
      <c r="BJ23" s="14"/>
      <c r="BK23" s="59">
        <f t="shared" si="2"/>
        <v>0</v>
      </c>
      <c r="BL23" s="58" t="b">
        <f t="shared" si="3"/>
        <v>0</v>
      </c>
      <c r="BM23" s="14"/>
      <c r="BN23" s="57">
        <f t="shared" si="4"/>
        <v>0</v>
      </c>
      <c r="BO23" s="56">
        <f t="shared" si="4"/>
        <v>0</v>
      </c>
      <c r="BP23" s="55">
        <f t="shared" si="5"/>
        <v>0</v>
      </c>
      <c r="BQ23" s="14"/>
      <c r="BR23" s="54">
        <f t="shared" si="6"/>
        <v>0</v>
      </c>
      <c r="BS23" s="53">
        <f t="shared" si="7"/>
        <v>0</v>
      </c>
      <c r="BT23" s="53">
        <f t="shared" si="8"/>
        <v>0</v>
      </c>
      <c r="BU23" s="53">
        <f t="shared" si="9"/>
        <v>0</v>
      </c>
      <c r="BV23" s="53">
        <f t="shared" si="10"/>
        <v>0</v>
      </c>
      <c r="BW23" s="53">
        <f t="shared" si="11"/>
        <v>0</v>
      </c>
      <c r="BX23" s="53">
        <f t="shared" si="12"/>
        <v>0</v>
      </c>
      <c r="BY23" s="53">
        <f t="shared" si="13"/>
        <v>0</v>
      </c>
      <c r="BZ23" s="52">
        <f t="shared" si="14"/>
        <v>0</v>
      </c>
      <c r="CA23" s="52">
        <f t="shared" si="15"/>
        <v>0</v>
      </c>
      <c r="CB23" s="51">
        <f t="shared" si="16"/>
        <v>0</v>
      </c>
      <c r="CC23" s="14"/>
      <c r="CD23" s="54">
        <f t="shared" si="17"/>
        <v>1</v>
      </c>
      <c r="CE23" s="53">
        <f t="shared" si="18"/>
        <v>1</v>
      </c>
      <c r="CF23" s="53">
        <f t="shared" si="19"/>
        <v>1</v>
      </c>
      <c r="CG23" s="53">
        <f t="shared" si="20"/>
        <v>1</v>
      </c>
      <c r="CH23" s="53">
        <f t="shared" si="21"/>
        <v>1</v>
      </c>
      <c r="CI23" s="53">
        <f t="shared" si="22"/>
        <v>1</v>
      </c>
      <c r="CJ23" s="53">
        <f t="shared" si="23"/>
        <v>1</v>
      </c>
      <c r="CK23" s="53">
        <f t="shared" si="24"/>
        <v>1</v>
      </c>
      <c r="CL23" s="52">
        <f t="shared" si="25"/>
        <v>4</v>
      </c>
      <c r="CM23" s="52">
        <f t="shared" si="26"/>
        <v>4</v>
      </c>
      <c r="CN23" s="51">
        <f t="shared" si="27"/>
        <v>6</v>
      </c>
      <c r="CO23" s="14"/>
      <c r="CP23" s="64" t="s">
        <v>189</v>
      </c>
      <c r="CQ23" s="14"/>
      <c r="CT23" s="14"/>
      <c r="CU23" s="18" t="s">
        <v>110</v>
      </c>
      <c r="CV23" s="17">
        <v>7</v>
      </c>
      <c r="CW23" s="18" t="s">
        <v>118</v>
      </c>
      <c r="CX23" s="17">
        <v>15</v>
      </c>
      <c r="CY23" s="14"/>
      <c r="CZ23" s="14"/>
    </row>
    <row r="24" spans="2:127" s="19" customFormat="1" ht="12.75" customHeight="1" thickTop="1">
      <c r="B24" s="50">
        <v>8</v>
      </c>
      <c r="C24" s="128"/>
      <c r="D24" s="129"/>
      <c r="E24" s="130"/>
      <c r="F24" s="131"/>
      <c r="G24" s="131"/>
      <c r="H24" s="131"/>
      <c r="I24" s="131"/>
      <c r="J24" s="131"/>
      <c r="K24" s="131"/>
      <c r="L24" s="132"/>
      <c r="M24" s="133"/>
      <c r="N24" s="133"/>
      <c r="O24" s="133"/>
      <c r="P24" s="133"/>
      <c r="Q24" s="133"/>
      <c r="R24" s="133"/>
      <c r="S24" s="133"/>
      <c r="T24" s="133"/>
      <c r="U24" s="133"/>
      <c r="V24" s="133"/>
      <c r="W24" s="133"/>
      <c r="X24" s="133"/>
      <c r="Y24" s="133"/>
      <c r="Z24" s="133"/>
      <c r="AA24" s="133"/>
      <c r="AB24" s="133"/>
      <c r="AC24" s="133"/>
      <c r="AD24" s="133"/>
      <c r="AE24" s="133"/>
      <c r="AF24" s="133"/>
      <c r="AG24" s="133"/>
      <c r="AH24" s="134"/>
      <c r="AI24" s="110"/>
      <c r="AJ24" s="111"/>
      <c r="AK24" s="111"/>
      <c r="AL24" s="111"/>
      <c r="AM24" s="112"/>
      <c r="AN24" s="113"/>
      <c r="AO24" s="114"/>
      <c r="AP24" s="115"/>
      <c r="AQ24" s="110"/>
      <c r="AR24" s="111"/>
      <c r="AS24" s="111"/>
      <c r="AT24" s="112"/>
      <c r="AU24" s="116"/>
      <c r="AV24" s="117"/>
      <c r="AW24" s="117"/>
      <c r="AX24" s="117"/>
      <c r="AY24" s="117"/>
      <c r="AZ24" s="117"/>
      <c r="BA24" s="118"/>
      <c r="BB24" s="119"/>
      <c r="BC24" s="120"/>
      <c r="BD24" s="120"/>
      <c r="BE24" s="121"/>
      <c r="BF24" s="14"/>
      <c r="BG24" s="14"/>
      <c r="BH24" s="54" t="e">
        <f t="shared" si="0"/>
        <v>#N/A</v>
      </c>
      <c r="BI24" s="51">
        <f t="shared" si="1"/>
        <v>0</v>
      </c>
      <c r="BJ24" s="14"/>
      <c r="BK24" s="59">
        <f t="shared" si="2"/>
        <v>0</v>
      </c>
      <c r="BL24" s="58" t="b">
        <f t="shared" si="3"/>
        <v>0</v>
      </c>
      <c r="BM24" s="14"/>
      <c r="BN24" s="57">
        <f t="shared" si="4"/>
        <v>0</v>
      </c>
      <c r="BO24" s="56">
        <f t="shared" si="4"/>
        <v>0</v>
      </c>
      <c r="BP24" s="55">
        <f t="shared" si="5"/>
        <v>0</v>
      </c>
      <c r="BQ24" s="14"/>
      <c r="BR24" s="54">
        <f t="shared" si="6"/>
        <v>0</v>
      </c>
      <c r="BS24" s="53">
        <f t="shared" si="7"/>
        <v>0</v>
      </c>
      <c r="BT24" s="53">
        <f t="shared" si="8"/>
        <v>0</v>
      </c>
      <c r="BU24" s="53">
        <f t="shared" si="9"/>
        <v>0</v>
      </c>
      <c r="BV24" s="53">
        <f t="shared" si="10"/>
        <v>0</v>
      </c>
      <c r="BW24" s="53">
        <f t="shared" si="11"/>
        <v>0</v>
      </c>
      <c r="BX24" s="53">
        <f t="shared" si="12"/>
        <v>0</v>
      </c>
      <c r="BY24" s="53">
        <f t="shared" si="13"/>
        <v>0</v>
      </c>
      <c r="BZ24" s="52">
        <f t="shared" si="14"/>
        <v>0</v>
      </c>
      <c r="CA24" s="52">
        <f t="shared" si="15"/>
        <v>0</v>
      </c>
      <c r="CB24" s="51">
        <f t="shared" si="16"/>
        <v>0</v>
      </c>
      <c r="CC24" s="14"/>
      <c r="CD24" s="54">
        <f t="shared" si="17"/>
        <v>1</v>
      </c>
      <c r="CE24" s="53">
        <f t="shared" si="18"/>
        <v>1</v>
      </c>
      <c r="CF24" s="53">
        <f t="shared" si="19"/>
        <v>1</v>
      </c>
      <c r="CG24" s="53">
        <f t="shared" si="20"/>
        <v>1</v>
      </c>
      <c r="CH24" s="53">
        <f t="shared" si="21"/>
        <v>1</v>
      </c>
      <c r="CI24" s="53">
        <f t="shared" si="22"/>
        <v>1</v>
      </c>
      <c r="CJ24" s="53">
        <f t="shared" si="23"/>
        <v>1</v>
      </c>
      <c r="CK24" s="53">
        <f t="shared" si="24"/>
        <v>1</v>
      </c>
      <c r="CL24" s="52">
        <f t="shared" si="25"/>
        <v>4</v>
      </c>
      <c r="CM24" s="52">
        <f t="shared" si="26"/>
        <v>4</v>
      </c>
      <c r="CN24" s="51">
        <f t="shared" si="27"/>
        <v>6</v>
      </c>
      <c r="CO24" s="14"/>
      <c r="CP24" s="63" t="s">
        <v>209</v>
      </c>
      <c r="CQ24" s="14"/>
      <c r="CR24" s="14"/>
      <c r="CS24" s="14"/>
      <c r="CT24" s="14"/>
      <c r="CU24" s="18" t="s">
        <v>111</v>
      </c>
      <c r="CV24" s="17">
        <v>8</v>
      </c>
      <c r="CW24" s="18" t="s">
        <v>119</v>
      </c>
      <c r="CX24" s="17">
        <v>16</v>
      </c>
      <c r="CY24" s="14"/>
      <c r="CZ24" s="14"/>
    </row>
    <row r="25" spans="2:127" s="19" customFormat="1" ht="12.75" customHeight="1">
      <c r="B25" s="50">
        <v>9</v>
      </c>
      <c r="C25" s="128"/>
      <c r="D25" s="129"/>
      <c r="E25" s="130"/>
      <c r="F25" s="131"/>
      <c r="G25" s="131"/>
      <c r="H25" s="131"/>
      <c r="I25" s="131"/>
      <c r="J25" s="131"/>
      <c r="K25" s="131"/>
      <c r="L25" s="132"/>
      <c r="M25" s="133"/>
      <c r="N25" s="133"/>
      <c r="O25" s="133"/>
      <c r="P25" s="133"/>
      <c r="Q25" s="133"/>
      <c r="R25" s="133"/>
      <c r="S25" s="133"/>
      <c r="T25" s="133"/>
      <c r="U25" s="133"/>
      <c r="V25" s="133"/>
      <c r="W25" s="133"/>
      <c r="X25" s="133"/>
      <c r="Y25" s="133"/>
      <c r="Z25" s="133"/>
      <c r="AA25" s="133"/>
      <c r="AB25" s="133"/>
      <c r="AC25" s="133"/>
      <c r="AD25" s="133"/>
      <c r="AE25" s="133"/>
      <c r="AF25" s="133"/>
      <c r="AG25" s="133"/>
      <c r="AH25" s="134"/>
      <c r="AI25" s="110"/>
      <c r="AJ25" s="111"/>
      <c r="AK25" s="111"/>
      <c r="AL25" s="111"/>
      <c r="AM25" s="112"/>
      <c r="AN25" s="113"/>
      <c r="AO25" s="114"/>
      <c r="AP25" s="115"/>
      <c r="AQ25" s="110"/>
      <c r="AR25" s="111"/>
      <c r="AS25" s="111"/>
      <c r="AT25" s="112"/>
      <c r="AU25" s="116"/>
      <c r="AV25" s="117"/>
      <c r="AW25" s="117"/>
      <c r="AX25" s="117"/>
      <c r="AY25" s="117"/>
      <c r="AZ25" s="117"/>
      <c r="BA25" s="118"/>
      <c r="BB25" s="119"/>
      <c r="BC25" s="120"/>
      <c r="BD25" s="120"/>
      <c r="BE25" s="121"/>
      <c r="BF25" s="14"/>
      <c r="BG25" s="14"/>
      <c r="BH25" s="54" t="e">
        <f t="shared" si="0"/>
        <v>#N/A</v>
      </c>
      <c r="BI25" s="51">
        <f t="shared" si="1"/>
        <v>0</v>
      </c>
      <c r="BJ25" s="14"/>
      <c r="BK25" s="59">
        <f t="shared" si="2"/>
        <v>0</v>
      </c>
      <c r="BL25" s="58" t="b">
        <f t="shared" si="3"/>
        <v>0</v>
      </c>
      <c r="BM25" s="14"/>
      <c r="BN25" s="57">
        <f t="shared" si="4"/>
        <v>0</v>
      </c>
      <c r="BO25" s="56">
        <f t="shared" si="4"/>
        <v>0</v>
      </c>
      <c r="BP25" s="55">
        <f t="shared" si="5"/>
        <v>0</v>
      </c>
      <c r="BQ25" s="14"/>
      <c r="BR25" s="54">
        <f t="shared" si="6"/>
        <v>0</v>
      </c>
      <c r="BS25" s="53">
        <f t="shared" si="7"/>
        <v>0</v>
      </c>
      <c r="BT25" s="53">
        <f t="shared" si="8"/>
        <v>0</v>
      </c>
      <c r="BU25" s="53">
        <f t="shared" si="9"/>
        <v>0</v>
      </c>
      <c r="BV25" s="53">
        <f t="shared" si="10"/>
        <v>0</v>
      </c>
      <c r="BW25" s="53">
        <f t="shared" si="11"/>
        <v>0</v>
      </c>
      <c r="BX25" s="53">
        <f t="shared" si="12"/>
        <v>0</v>
      </c>
      <c r="BY25" s="53">
        <f t="shared" si="13"/>
        <v>0</v>
      </c>
      <c r="BZ25" s="52">
        <f t="shared" si="14"/>
        <v>0</v>
      </c>
      <c r="CA25" s="52">
        <f t="shared" si="15"/>
        <v>0</v>
      </c>
      <c r="CB25" s="51">
        <f t="shared" si="16"/>
        <v>0</v>
      </c>
      <c r="CC25" s="14"/>
      <c r="CD25" s="54">
        <f t="shared" si="17"/>
        <v>1</v>
      </c>
      <c r="CE25" s="53">
        <f t="shared" si="18"/>
        <v>1</v>
      </c>
      <c r="CF25" s="53">
        <f t="shared" si="19"/>
        <v>1</v>
      </c>
      <c r="CG25" s="53">
        <f t="shared" si="20"/>
        <v>1</v>
      </c>
      <c r="CH25" s="53">
        <f t="shared" si="21"/>
        <v>1</v>
      </c>
      <c r="CI25" s="53">
        <f t="shared" si="22"/>
        <v>1</v>
      </c>
      <c r="CJ25" s="53">
        <f t="shared" si="23"/>
        <v>1</v>
      </c>
      <c r="CK25" s="53">
        <f t="shared" si="24"/>
        <v>1</v>
      </c>
      <c r="CL25" s="52">
        <f t="shared" si="25"/>
        <v>4</v>
      </c>
      <c r="CM25" s="52">
        <f t="shared" si="26"/>
        <v>4</v>
      </c>
      <c r="CN25" s="51">
        <f t="shared" si="27"/>
        <v>6</v>
      </c>
      <c r="CO25" s="14"/>
      <c r="CP25" s="62" t="s">
        <v>208</v>
      </c>
      <c r="CQ25" s="14"/>
      <c r="CR25" s="14"/>
      <c r="CS25" s="14"/>
      <c r="CT25" s="14"/>
      <c r="CU25" s="18" t="s">
        <v>112</v>
      </c>
      <c r="CV25" s="17">
        <v>9</v>
      </c>
      <c r="CW25" s="18" t="s">
        <v>120</v>
      </c>
      <c r="CX25" s="17">
        <v>17</v>
      </c>
      <c r="CY25" s="14"/>
      <c r="CZ25" s="14"/>
    </row>
    <row r="26" spans="2:127" s="19" customFormat="1" ht="12.75" customHeight="1" thickBot="1">
      <c r="B26" s="50">
        <v>10</v>
      </c>
      <c r="C26" s="128"/>
      <c r="D26" s="129"/>
      <c r="E26" s="130"/>
      <c r="F26" s="131"/>
      <c r="G26" s="131"/>
      <c r="H26" s="131"/>
      <c r="I26" s="131"/>
      <c r="J26" s="131"/>
      <c r="K26" s="131"/>
      <c r="L26" s="132"/>
      <c r="M26" s="133"/>
      <c r="N26" s="133"/>
      <c r="O26" s="133"/>
      <c r="P26" s="133"/>
      <c r="Q26" s="133"/>
      <c r="R26" s="133"/>
      <c r="S26" s="133"/>
      <c r="T26" s="133"/>
      <c r="U26" s="133"/>
      <c r="V26" s="133"/>
      <c r="W26" s="133"/>
      <c r="X26" s="133"/>
      <c r="Y26" s="133"/>
      <c r="Z26" s="133"/>
      <c r="AA26" s="133"/>
      <c r="AB26" s="133"/>
      <c r="AC26" s="133"/>
      <c r="AD26" s="133"/>
      <c r="AE26" s="133"/>
      <c r="AF26" s="133"/>
      <c r="AG26" s="133"/>
      <c r="AH26" s="134"/>
      <c r="AI26" s="110"/>
      <c r="AJ26" s="111"/>
      <c r="AK26" s="111"/>
      <c r="AL26" s="111"/>
      <c r="AM26" s="112"/>
      <c r="AN26" s="113"/>
      <c r="AO26" s="114"/>
      <c r="AP26" s="115"/>
      <c r="AQ26" s="110"/>
      <c r="AR26" s="111"/>
      <c r="AS26" s="111"/>
      <c r="AT26" s="112"/>
      <c r="AU26" s="116"/>
      <c r="AV26" s="117"/>
      <c r="AW26" s="117"/>
      <c r="AX26" s="117"/>
      <c r="AY26" s="117"/>
      <c r="AZ26" s="117"/>
      <c r="BA26" s="118"/>
      <c r="BB26" s="119"/>
      <c r="BC26" s="120"/>
      <c r="BD26" s="120"/>
      <c r="BE26" s="121"/>
      <c r="BF26" s="14"/>
      <c r="BG26" s="14"/>
      <c r="BH26" s="54" t="e">
        <f t="shared" si="0"/>
        <v>#N/A</v>
      </c>
      <c r="BI26" s="51">
        <f t="shared" si="1"/>
        <v>0</v>
      </c>
      <c r="BJ26" s="14"/>
      <c r="BK26" s="59">
        <f t="shared" si="2"/>
        <v>0</v>
      </c>
      <c r="BL26" s="58" t="b">
        <f t="shared" si="3"/>
        <v>0</v>
      </c>
      <c r="BM26" s="14"/>
      <c r="BN26" s="57">
        <f t="shared" si="4"/>
        <v>0</v>
      </c>
      <c r="BO26" s="56">
        <f t="shared" si="4"/>
        <v>0</v>
      </c>
      <c r="BP26" s="55">
        <f t="shared" si="5"/>
        <v>0</v>
      </c>
      <c r="BQ26" s="14"/>
      <c r="BR26" s="54">
        <f t="shared" si="6"/>
        <v>0</v>
      </c>
      <c r="BS26" s="53">
        <f t="shared" si="7"/>
        <v>0</v>
      </c>
      <c r="BT26" s="53">
        <f t="shared" si="8"/>
        <v>0</v>
      </c>
      <c r="BU26" s="53">
        <f t="shared" si="9"/>
        <v>0</v>
      </c>
      <c r="BV26" s="53">
        <f t="shared" si="10"/>
        <v>0</v>
      </c>
      <c r="BW26" s="53">
        <f t="shared" si="11"/>
        <v>0</v>
      </c>
      <c r="BX26" s="53">
        <f t="shared" si="12"/>
        <v>0</v>
      </c>
      <c r="BY26" s="53">
        <f t="shared" si="13"/>
        <v>0</v>
      </c>
      <c r="BZ26" s="52">
        <f t="shared" si="14"/>
        <v>0</v>
      </c>
      <c r="CA26" s="52">
        <f t="shared" si="15"/>
        <v>0</v>
      </c>
      <c r="CB26" s="51">
        <f t="shared" si="16"/>
        <v>0</v>
      </c>
      <c r="CC26" s="14"/>
      <c r="CD26" s="54">
        <f t="shared" si="17"/>
        <v>1</v>
      </c>
      <c r="CE26" s="53">
        <f t="shared" si="18"/>
        <v>1</v>
      </c>
      <c r="CF26" s="53">
        <f t="shared" si="19"/>
        <v>1</v>
      </c>
      <c r="CG26" s="53">
        <f t="shared" si="20"/>
        <v>1</v>
      </c>
      <c r="CH26" s="53">
        <f t="shared" si="21"/>
        <v>1</v>
      </c>
      <c r="CI26" s="53">
        <f t="shared" si="22"/>
        <v>1</v>
      </c>
      <c r="CJ26" s="53">
        <f t="shared" si="23"/>
        <v>1</v>
      </c>
      <c r="CK26" s="53">
        <f t="shared" si="24"/>
        <v>1</v>
      </c>
      <c r="CL26" s="52">
        <f t="shared" si="25"/>
        <v>4</v>
      </c>
      <c r="CM26" s="52">
        <f t="shared" si="26"/>
        <v>4</v>
      </c>
      <c r="CN26" s="51">
        <f t="shared" si="27"/>
        <v>6</v>
      </c>
      <c r="CO26" s="14"/>
      <c r="CP26" s="61" t="s">
        <v>207</v>
      </c>
      <c r="CQ26" s="14"/>
      <c r="CR26" s="14"/>
      <c r="CS26" s="14"/>
      <c r="CT26" s="14"/>
      <c r="CU26" s="18" t="s">
        <v>113</v>
      </c>
      <c r="CV26" s="17">
        <v>10</v>
      </c>
      <c r="CW26" s="18" t="s">
        <v>121</v>
      </c>
      <c r="CX26" s="17">
        <v>18</v>
      </c>
      <c r="CY26" s="14"/>
      <c r="CZ26" s="14"/>
      <c r="DW26" s="60"/>
    </row>
    <row r="27" spans="2:127" s="19" customFormat="1" ht="12.75" customHeight="1" thickTop="1">
      <c r="B27" s="50">
        <v>11</v>
      </c>
      <c r="C27" s="128"/>
      <c r="D27" s="129"/>
      <c r="E27" s="130"/>
      <c r="F27" s="131"/>
      <c r="G27" s="131"/>
      <c r="H27" s="131"/>
      <c r="I27" s="131"/>
      <c r="J27" s="131"/>
      <c r="K27" s="131"/>
      <c r="L27" s="132"/>
      <c r="M27" s="133"/>
      <c r="N27" s="133"/>
      <c r="O27" s="133"/>
      <c r="P27" s="133"/>
      <c r="Q27" s="133"/>
      <c r="R27" s="133"/>
      <c r="S27" s="133"/>
      <c r="T27" s="133"/>
      <c r="U27" s="133"/>
      <c r="V27" s="133"/>
      <c r="W27" s="133"/>
      <c r="X27" s="133"/>
      <c r="Y27" s="133"/>
      <c r="Z27" s="133"/>
      <c r="AA27" s="133"/>
      <c r="AB27" s="133"/>
      <c r="AC27" s="133"/>
      <c r="AD27" s="133"/>
      <c r="AE27" s="133"/>
      <c r="AF27" s="133"/>
      <c r="AG27" s="133"/>
      <c r="AH27" s="134"/>
      <c r="AI27" s="110"/>
      <c r="AJ27" s="111"/>
      <c r="AK27" s="111"/>
      <c r="AL27" s="111"/>
      <c r="AM27" s="112"/>
      <c r="AN27" s="113"/>
      <c r="AO27" s="114"/>
      <c r="AP27" s="115"/>
      <c r="AQ27" s="110"/>
      <c r="AR27" s="111"/>
      <c r="AS27" s="111"/>
      <c r="AT27" s="112"/>
      <c r="AU27" s="116"/>
      <c r="AV27" s="117"/>
      <c r="AW27" s="117"/>
      <c r="AX27" s="117"/>
      <c r="AY27" s="117"/>
      <c r="AZ27" s="117"/>
      <c r="BA27" s="118"/>
      <c r="BB27" s="119"/>
      <c r="BC27" s="120"/>
      <c r="BD27" s="120"/>
      <c r="BE27" s="121"/>
      <c r="BF27" s="14"/>
      <c r="BG27" s="14"/>
      <c r="BH27" s="54" t="e">
        <f t="shared" si="0"/>
        <v>#N/A</v>
      </c>
      <c r="BI27" s="51">
        <f t="shared" si="1"/>
        <v>0</v>
      </c>
      <c r="BJ27" s="14"/>
      <c r="BK27" s="59">
        <f t="shared" si="2"/>
        <v>0</v>
      </c>
      <c r="BL27" s="58" t="b">
        <f t="shared" si="3"/>
        <v>0</v>
      </c>
      <c r="BM27" s="14"/>
      <c r="BN27" s="57">
        <f t="shared" si="4"/>
        <v>0</v>
      </c>
      <c r="BO27" s="56">
        <f t="shared" si="4"/>
        <v>0</v>
      </c>
      <c r="BP27" s="55">
        <f t="shared" si="5"/>
        <v>0</v>
      </c>
      <c r="BQ27" s="14"/>
      <c r="BR27" s="54">
        <f t="shared" si="6"/>
        <v>0</v>
      </c>
      <c r="BS27" s="53">
        <f t="shared" si="7"/>
        <v>0</v>
      </c>
      <c r="BT27" s="53">
        <f t="shared" si="8"/>
        <v>0</v>
      </c>
      <c r="BU27" s="53">
        <f t="shared" si="9"/>
        <v>0</v>
      </c>
      <c r="BV27" s="53">
        <f t="shared" si="10"/>
        <v>0</v>
      </c>
      <c r="BW27" s="53">
        <f t="shared" si="11"/>
        <v>0</v>
      </c>
      <c r="BX27" s="53">
        <f t="shared" si="12"/>
        <v>0</v>
      </c>
      <c r="BY27" s="53">
        <f t="shared" si="13"/>
        <v>0</v>
      </c>
      <c r="BZ27" s="52">
        <f t="shared" si="14"/>
        <v>0</v>
      </c>
      <c r="CA27" s="52">
        <f t="shared" si="15"/>
        <v>0</v>
      </c>
      <c r="CB27" s="51">
        <f t="shared" si="16"/>
        <v>0</v>
      </c>
      <c r="CC27" s="14"/>
      <c r="CD27" s="54">
        <f t="shared" si="17"/>
        <v>1</v>
      </c>
      <c r="CE27" s="53">
        <f t="shared" si="18"/>
        <v>1</v>
      </c>
      <c r="CF27" s="53">
        <f t="shared" si="19"/>
        <v>1</v>
      </c>
      <c r="CG27" s="53">
        <f t="shared" si="20"/>
        <v>1</v>
      </c>
      <c r="CH27" s="53">
        <f t="shared" si="21"/>
        <v>1</v>
      </c>
      <c r="CI27" s="53">
        <f t="shared" si="22"/>
        <v>1</v>
      </c>
      <c r="CJ27" s="53">
        <f t="shared" si="23"/>
        <v>1</v>
      </c>
      <c r="CK27" s="53">
        <f t="shared" si="24"/>
        <v>1</v>
      </c>
      <c r="CL27" s="52">
        <f t="shared" si="25"/>
        <v>4</v>
      </c>
      <c r="CM27" s="52">
        <f t="shared" si="26"/>
        <v>4</v>
      </c>
      <c r="CN27" s="51">
        <f t="shared" si="27"/>
        <v>6</v>
      </c>
      <c r="CO27" s="14"/>
      <c r="CP27" s="14"/>
      <c r="CQ27" s="14"/>
      <c r="CR27" s="14"/>
      <c r="CS27" s="14"/>
      <c r="CT27" s="14"/>
      <c r="CU27" s="18" t="s">
        <v>114</v>
      </c>
      <c r="CV27" s="17">
        <v>11</v>
      </c>
      <c r="CW27" s="18" t="s">
        <v>122</v>
      </c>
      <c r="CX27" s="17">
        <v>19</v>
      </c>
      <c r="CY27" s="14"/>
      <c r="CZ27" s="14"/>
      <c r="DW27" s="14"/>
    </row>
    <row r="28" spans="2:127" s="19" customFormat="1" ht="12.75" customHeight="1">
      <c r="B28" s="50">
        <v>12</v>
      </c>
      <c r="C28" s="128"/>
      <c r="D28" s="129"/>
      <c r="E28" s="130"/>
      <c r="F28" s="131"/>
      <c r="G28" s="131"/>
      <c r="H28" s="131"/>
      <c r="I28" s="131"/>
      <c r="J28" s="131"/>
      <c r="K28" s="131"/>
      <c r="L28" s="132"/>
      <c r="M28" s="133"/>
      <c r="N28" s="133"/>
      <c r="O28" s="133"/>
      <c r="P28" s="133"/>
      <c r="Q28" s="133"/>
      <c r="R28" s="133"/>
      <c r="S28" s="133"/>
      <c r="T28" s="133"/>
      <c r="U28" s="133"/>
      <c r="V28" s="133"/>
      <c r="W28" s="133"/>
      <c r="X28" s="133"/>
      <c r="Y28" s="133"/>
      <c r="Z28" s="133"/>
      <c r="AA28" s="133"/>
      <c r="AB28" s="133"/>
      <c r="AC28" s="133"/>
      <c r="AD28" s="133"/>
      <c r="AE28" s="133"/>
      <c r="AF28" s="133"/>
      <c r="AG28" s="133"/>
      <c r="AH28" s="134"/>
      <c r="AI28" s="110"/>
      <c r="AJ28" s="111"/>
      <c r="AK28" s="111"/>
      <c r="AL28" s="111"/>
      <c r="AM28" s="112"/>
      <c r="AN28" s="113"/>
      <c r="AO28" s="114"/>
      <c r="AP28" s="115"/>
      <c r="AQ28" s="110"/>
      <c r="AR28" s="111"/>
      <c r="AS28" s="111"/>
      <c r="AT28" s="112"/>
      <c r="AU28" s="116"/>
      <c r="AV28" s="117"/>
      <c r="AW28" s="117"/>
      <c r="AX28" s="117"/>
      <c r="AY28" s="117"/>
      <c r="AZ28" s="117"/>
      <c r="BA28" s="118"/>
      <c r="BB28" s="119"/>
      <c r="BC28" s="120"/>
      <c r="BD28" s="120"/>
      <c r="BE28" s="121"/>
      <c r="BF28" s="14"/>
      <c r="BG28" s="14"/>
      <c r="BH28" s="54" t="e">
        <f t="shared" si="0"/>
        <v>#N/A</v>
      </c>
      <c r="BI28" s="51">
        <f t="shared" si="1"/>
        <v>0</v>
      </c>
      <c r="BJ28" s="14"/>
      <c r="BK28" s="59">
        <f t="shared" si="2"/>
        <v>0</v>
      </c>
      <c r="BL28" s="58" t="b">
        <f t="shared" si="3"/>
        <v>0</v>
      </c>
      <c r="BM28" s="14"/>
      <c r="BN28" s="57">
        <f t="shared" si="4"/>
        <v>0</v>
      </c>
      <c r="BO28" s="56">
        <f t="shared" si="4"/>
        <v>0</v>
      </c>
      <c r="BP28" s="55">
        <f t="shared" si="5"/>
        <v>0</v>
      </c>
      <c r="BQ28" s="14"/>
      <c r="BR28" s="54">
        <f t="shared" si="6"/>
        <v>0</v>
      </c>
      <c r="BS28" s="53">
        <f t="shared" si="7"/>
        <v>0</v>
      </c>
      <c r="BT28" s="53">
        <f t="shared" si="8"/>
        <v>0</v>
      </c>
      <c r="BU28" s="53">
        <f t="shared" si="9"/>
        <v>0</v>
      </c>
      <c r="BV28" s="53">
        <f t="shared" si="10"/>
        <v>0</v>
      </c>
      <c r="BW28" s="53">
        <f t="shared" si="11"/>
        <v>0</v>
      </c>
      <c r="BX28" s="53">
        <f t="shared" si="12"/>
        <v>0</v>
      </c>
      <c r="BY28" s="53">
        <f t="shared" si="13"/>
        <v>0</v>
      </c>
      <c r="BZ28" s="52">
        <f t="shared" si="14"/>
        <v>0</v>
      </c>
      <c r="CA28" s="52">
        <f t="shared" si="15"/>
        <v>0</v>
      </c>
      <c r="CB28" s="51">
        <f t="shared" si="16"/>
        <v>0</v>
      </c>
      <c r="CC28" s="14"/>
      <c r="CD28" s="54">
        <f t="shared" si="17"/>
        <v>1</v>
      </c>
      <c r="CE28" s="53">
        <f t="shared" si="18"/>
        <v>1</v>
      </c>
      <c r="CF28" s="53">
        <f t="shared" si="19"/>
        <v>1</v>
      </c>
      <c r="CG28" s="53">
        <f t="shared" si="20"/>
        <v>1</v>
      </c>
      <c r="CH28" s="53">
        <f t="shared" si="21"/>
        <v>1</v>
      </c>
      <c r="CI28" s="53">
        <f t="shared" si="22"/>
        <v>1</v>
      </c>
      <c r="CJ28" s="53">
        <f t="shared" si="23"/>
        <v>1</v>
      </c>
      <c r="CK28" s="53">
        <f t="shared" si="24"/>
        <v>1</v>
      </c>
      <c r="CL28" s="52">
        <f t="shared" si="25"/>
        <v>4</v>
      </c>
      <c r="CM28" s="52">
        <f t="shared" si="26"/>
        <v>4</v>
      </c>
      <c r="CN28" s="51">
        <f t="shared" si="27"/>
        <v>6</v>
      </c>
      <c r="CO28" s="14"/>
      <c r="CP28" s="14"/>
      <c r="CQ28" s="14"/>
      <c r="CR28" s="14"/>
      <c r="CS28" s="14"/>
      <c r="CT28" s="14"/>
      <c r="CU28" s="18" t="s">
        <v>115</v>
      </c>
      <c r="CV28" s="17">
        <v>12</v>
      </c>
      <c r="CW28" s="18" t="s">
        <v>105</v>
      </c>
      <c r="CX28" s="17">
        <v>2</v>
      </c>
      <c r="CY28" s="14"/>
      <c r="CZ28" s="14"/>
    </row>
    <row r="29" spans="2:127" s="19" customFormat="1" ht="12.75" customHeight="1">
      <c r="B29" s="50">
        <v>13</v>
      </c>
      <c r="C29" s="128"/>
      <c r="D29" s="129"/>
      <c r="E29" s="130"/>
      <c r="F29" s="131"/>
      <c r="G29" s="131"/>
      <c r="H29" s="131"/>
      <c r="I29" s="131"/>
      <c r="J29" s="131"/>
      <c r="K29" s="131"/>
      <c r="L29" s="132"/>
      <c r="M29" s="133"/>
      <c r="N29" s="133"/>
      <c r="O29" s="133"/>
      <c r="P29" s="133"/>
      <c r="Q29" s="133"/>
      <c r="R29" s="133"/>
      <c r="S29" s="133"/>
      <c r="T29" s="133"/>
      <c r="U29" s="133"/>
      <c r="V29" s="133"/>
      <c r="W29" s="133"/>
      <c r="X29" s="133"/>
      <c r="Y29" s="133"/>
      <c r="Z29" s="133"/>
      <c r="AA29" s="133"/>
      <c r="AB29" s="133"/>
      <c r="AC29" s="133"/>
      <c r="AD29" s="133"/>
      <c r="AE29" s="133"/>
      <c r="AF29" s="133"/>
      <c r="AG29" s="133"/>
      <c r="AH29" s="134"/>
      <c r="AI29" s="110"/>
      <c r="AJ29" s="111"/>
      <c r="AK29" s="111"/>
      <c r="AL29" s="111"/>
      <c r="AM29" s="112"/>
      <c r="AN29" s="113"/>
      <c r="AO29" s="114"/>
      <c r="AP29" s="115"/>
      <c r="AQ29" s="110"/>
      <c r="AR29" s="111"/>
      <c r="AS29" s="111"/>
      <c r="AT29" s="112"/>
      <c r="AU29" s="116"/>
      <c r="AV29" s="117"/>
      <c r="AW29" s="117"/>
      <c r="AX29" s="117"/>
      <c r="AY29" s="117"/>
      <c r="AZ29" s="117"/>
      <c r="BA29" s="118"/>
      <c r="BB29" s="119"/>
      <c r="BC29" s="120"/>
      <c r="BD29" s="120"/>
      <c r="BE29" s="121"/>
      <c r="BF29" s="14"/>
      <c r="BG29" s="14"/>
      <c r="BH29" s="54" t="e">
        <f t="shared" si="0"/>
        <v>#N/A</v>
      </c>
      <c r="BI29" s="51">
        <f t="shared" si="1"/>
        <v>0</v>
      </c>
      <c r="BJ29" s="14"/>
      <c r="BK29" s="59">
        <f t="shared" si="2"/>
        <v>0</v>
      </c>
      <c r="BL29" s="58" t="b">
        <f t="shared" si="3"/>
        <v>0</v>
      </c>
      <c r="BM29" s="14"/>
      <c r="BN29" s="57">
        <f t="shared" si="4"/>
        <v>0</v>
      </c>
      <c r="BO29" s="56">
        <f t="shared" si="4"/>
        <v>0</v>
      </c>
      <c r="BP29" s="55">
        <f t="shared" si="5"/>
        <v>0</v>
      </c>
      <c r="BQ29" s="14"/>
      <c r="BR29" s="54">
        <f t="shared" si="6"/>
        <v>0</v>
      </c>
      <c r="BS29" s="53">
        <f t="shared" si="7"/>
        <v>0</v>
      </c>
      <c r="BT29" s="53">
        <f t="shared" si="8"/>
        <v>0</v>
      </c>
      <c r="BU29" s="53">
        <f t="shared" si="9"/>
        <v>0</v>
      </c>
      <c r="BV29" s="53">
        <f t="shared" si="10"/>
        <v>0</v>
      </c>
      <c r="BW29" s="53">
        <f t="shared" si="11"/>
        <v>0</v>
      </c>
      <c r="BX29" s="53">
        <f t="shared" si="12"/>
        <v>0</v>
      </c>
      <c r="BY29" s="53">
        <f t="shared" si="13"/>
        <v>0</v>
      </c>
      <c r="BZ29" s="52">
        <f t="shared" si="14"/>
        <v>0</v>
      </c>
      <c r="CA29" s="52">
        <f t="shared" si="15"/>
        <v>0</v>
      </c>
      <c r="CB29" s="51">
        <f t="shared" si="16"/>
        <v>0</v>
      </c>
      <c r="CC29" s="14"/>
      <c r="CD29" s="54">
        <f t="shared" si="17"/>
        <v>1</v>
      </c>
      <c r="CE29" s="53">
        <f t="shared" si="18"/>
        <v>1</v>
      </c>
      <c r="CF29" s="53">
        <f t="shared" si="19"/>
        <v>1</v>
      </c>
      <c r="CG29" s="53">
        <f t="shared" si="20"/>
        <v>1</v>
      </c>
      <c r="CH29" s="53">
        <f t="shared" si="21"/>
        <v>1</v>
      </c>
      <c r="CI29" s="53">
        <f t="shared" si="22"/>
        <v>1</v>
      </c>
      <c r="CJ29" s="53">
        <f t="shared" si="23"/>
        <v>1</v>
      </c>
      <c r="CK29" s="53">
        <f t="shared" si="24"/>
        <v>1</v>
      </c>
      <c r="CL29" s="52">
        <f t="shared" si="25"/>
        <v>4</v>
      </c>
      <c r="CM29" s="52">
        <f t="shared" si="26"/>
        <v>4</v>
      </c>
      <c r="CN29" s="51">
        <f t="shared" si="27"/>
        <v>6</v>
      </c>
      <c r="CO29" s="14"/>
      <c r="CP29" s="14"/>
      <c r="CQ29" s="14"/>
      <c r="CR29" s="14"/>
      <c r="CS29" s="14"/>
      <c r="CT29" s="14"/>
      <c r="CU29" s="18" t="s">
        <v>116</v>
      </c>
      <c r="CV29" s="17">
        <v>13</v>
      </c>
      <c r="CW29" s="18" t="s">
        <v>123</v>
      </c>
      <c r="CX29" s="17">
        <v>20</v>
      </c>
      <c r="CY29" s="14"/>
      <c r="CZ29" s="14"/>
    </row>
    <row r="30" spans="2:127" s="19" customFormat="1" ht="12.75" customHeight="1">
      <c r="B30" s="50">
        <v>14</v>
      </c>
      <c r="C30" s="128"/>
      <c r="D30" s="129"/>
      <c r="E30" s="130"/>
      <c r="F30" s="131"/>
      <c r="G30" s="131"/>
      <c r="H30" s="131"/>
      <c r="I30" s="131"/>
      <c r="J30" s="131"/>
      <c r="K30" s="131"/>
      <c r="L30" s="132"/>
      <c r="M30" s="133"/>
      <c r="N30" s="133"/>
      <c r="O30" s="133"/>
      <c r="P30" s="133"/>
      <c r="Q30" s="133"/>
      <c r="R30" s="133"/>
      <c r="S30" s="133"/>
      <c r="T30" s="133"/>
      <c r="U30" s="133"/>
      <c r="V30" s="133"/>
      <c r="W30" s="133"/>
      <c r="X30" s="133"/>
      <c r="Y30" s="133"/>
      <c r="Z30" s="133"/>
      <c r="AA30" s="133"/>
      <c r="AB30" s="133"/>
      <c r="AC30" s="133"/>
      <c r="AD30" s="133"/>
      <c r="AE30" s="133"/>
      <c r="AF30" s="133"/>
      <c r="AG30" s="133"/>
      <c r="AH30" s="134"/>
      <c r="AI30" s="110"/>
      <c r="AJ30" s="111"/>
      <c r="AK30" s="111"/>
      <c r="AL30" s="111"/>
      <c r="AM30" s="112"/>
      <c r="AN30" s="113"/>
      <c r="AO30" s="114"/>
      <c r="AP30" s="115"/>
      <c r="AQ30" s="110"/>
      <c r="AR30" s="111"/>
      <c r="AS30" s="111"/>
      <c r="AT30" s="112"/>
      <c r="AU30" s="116"/>
      <c r="AV30" s="117"/>
      <c r="AW30" s="117"/>
      <c r="AX30" s="117"/>
      <c r="AY30" s="117"/>
      <c r="AZ30" s="117"/>
      <c r="BA30" s="118"/>
      <c r="BB30" s="119"/>
      <c r="BC30" s="120"/>
      <c r="BD30" s="120"/>
      <c r="BE30" s="121"/>
      <c r="BF30" s="14"/>
      <c r="BG30" s="14"/>
      <c r="BH30" s="54" t="e">
        <f t="shared" si="0"/>
        <v>#N/A</v>
      </c>
      <c r="BI30" s="51">
        <f t="shared" si="1"/>
        <v>0</v>
      </c>
      <c r="BJ30" s="14"/>
      <c r="BK30" s="59">
        <f t="shared" si="2"/>
        <v>0</v>
      </c>
      <c r="BL30" s="58" t="b">
        <f t="shared" si="3"/>
        <v>0</v>
      </c>
      <c r="BM30" s="14"/>
      <c r="BN30" s="57">
        <f t="shared" si="4"/>
        <v>0</v>
      </c>
      <c r="BO30" s="56">
        <f t="shared" si="4"/>
        <v>0</v>
      </c>
      <c r="BP30" s="55">
        <f t="shared" si="5"/>
        <v>0</v>
      </c>
      <c r="BQ30" s="14"/>
      <c r="BR30" s="54">
        <f t="shared" si="6"/>
        <v>0</v>
      </c>
      <c r="BS30" s="53">
        <f t="shared" si="7"/>
        <v>0</v>
      </c>
      <c r="BT30" s="53">
        <f t="shared" si="8"/>
        <v>0</v>
      </c>
      <c r="BU30" s="53">
        <f t="shared" si="9"/>
        <v>0</v>
      </c>
      <c r="BV30" s="53">
        <f t="shared" si="10"/>
        <v>0</v>
      </c>
      <c r="BW30" s="53">
        <f t="shared" si="11"/>
        <v>0</v>
      </c>
      <c r="BX30" s="53">
        <f t="shared" si="12"/>
        <v>0</v>
      </c>
      <c r="BY30" s="53">
        <f t="shared" si="13"/>
        <v>0</v>
      </c>
      <c r="BZ30" s="52">
        <f t="shared" si="14"/>
        <v>0</v>
      </c>
      <c r="CA30" s="52">
        <f t="shared" si="15"/>
        <v>0</v>
      </c>
      <c r="CB30" s="51">
        <f t="shared" si="16"/>
        <v>0</v>
      </c>
      <c r="CC30" s="14"/>
      <c r="CD30" s="54">
        <f t="shared" si="17"/>
        <v>1</v>
      </c>
      <c r="CE30" s="53">
        <f t="shared" si="18"/>
        <v>1</v>
      </c>
      <c r="CF30" s="53">
        <f t="shared" si="19"/>
        <v>1</v>
      </c>
      <c r="CG30" s="53">
        <f t="shared" si="20"/>
        <v>1</v>
      </c>
      <c r="CH30" s="53">
        <f t="shared" si="21"/>
        <v>1</v>
      </c>
      <c r="CI30" s="53">
        <f t="shared" si="22"/>
        <v>1</v>
      </c>
      <c r="CJ30" s="53">
        <f t="shared" si="23"/>
        <v>1</v>
      </c>
      <c r="CK30" s="53">
        <f t="shared" si="24"/>
        <v>1</v>
      </c>
      <c r="CL30" s="52">
        <f t="shared" si="25"/>
        <v>4</v>
      </c>
      <c r="CM30" s="52">
        <f t="shared" si="26"/>
        <v>4</v>
      </c>
      <c r="CN30" s="51">
        <f t="shared" si="27"/>
        <v>6</v>
      </c>
      <c r="CO30" s="14"/>
      <c r="CP30" s="14"/>
      <c r="CQ30" s="14"/>
      <c r="CR30" s="14"/>
      <c r="CS30" s="14"/>
      <c r="CT30" s="14"/>
      <c r="CU30" s="18" t="s">
        <v>117</v>
      </c>
      <c r="CV30" s="17">
        <v>14</v>
      </c>
      <c r="CW30" s="18" t="s">
        <v>124</v>
      </c>
      <c r="CX30" s="17">
        <v>21</v>
      </c>
      <c r="CY30" s="14"/>
      <c r="CZ30" s="14"/>
    </row>
    <row r="31" spans="2:127" s="19" customFormat="1" ht="12.75" customHeight="1">
      <c r="B31" s="50">
        <v>15</v>
      </c>
      <c r="C31" s="128"/>
      <c r="D31" s="129"/>
      <c r="E31" s="130"/>
      <c r="F31" s="131"/>
      <c r="G31" s="131"/>
      <c r="H31" s="131"/>
      <c r="I31" s="131"/>
      <c r="J31" s="131"/>
      <c r="K31" s="131"/>
      <c r="L31" s="132"/>
      <c r="M31" s="133"/>
      <c r="N31" s="133"/>
      <c r="O31" s="133"/>
      <c r="P31" s="133"/>
      <c r="Q31" s="133"/>
      <c r="R31" s="133"/>
      <c r="S31" s="133"/>
      <c r="T31" s="133"/>
      <c r="U31" s="133"/>
      <c r="V31" s="133"/>
      <c r="W31" s="133"/>
      <c r="X31" s="133"/>
      <c r="Y31" s="133"/>
      <c r="Z31" s="133"/>
      <c r="AA31" s="133"/>
      <c r="AB31" s="133"/>
      <c r="AC31" s="133"/>
      <c r="AD31" s="133"/>
      <c r="AE31" s="133"/>
      <c r="AF31" s="133"/>
      <c r="AG31" s="133"/>
      <c r="AH31" s="134"/>
      <c r="AI31" s="110"/>
      <c r="AJ31" s="111"/>
      <c r="AK31" s="111"/>
      <c r="AL31" s="111"/>
      <c r="AM31" s="112"/>
      <c r="AN31" s="113"/>
      <c r="AO31" s="114"/>
      <c r="AP31" s="115"/>
      <c r="AQ31" s="110"/>
      <c r="AR31" s="111"/>
      <c r="AS31" s="111"/>
      <c r="AT31" s="112"/>
      <c r="AU31" s="116"/>
      <c r="AV31" s="117"/>
      <c r="AW31" s="117"/>
      <c r="AX31" s="117"/>
      <c r="AY31" s="117"/>
      <c r="AZ31" s="117"/>
      <c r="BA31" s="118"/>
      <c r="BB31" s="119"/>
      <c r="BC31" s="120"/>
      <c r="BD31" s="120"/>
      <c r="BE31" s="121"/>
      <c r="BF31" s="14"/>
      <c r="BG31" s="14"/>
      <c r="BH31" s="54" t="e">
        <f t="shared" si="0"/>
        <v>#N/A</v>
      </c>
      <c r="BI31" s="51">
        <f t="shared" si="1"/>
        <v>0</v>
      </c>
      <c r="BJ31" s="14"/>
      <c r="BK31" s="59">
        <f t="shared" si="2"/>
        <v>0</v>
      </c>
      <c r="BL31" s="58" t="b">
        <f t="shared" si="3"/>
        <v>0</v>
      </c>
      <c r="BM31" s="14"/>
      <c r="BN31" s="57">
        <f t="shared" si="4"/>
        <v>0</v>
      </c>
      <c r="BO31" s="56">
        <f t="shared" si="4"/>
        <v>0</v>
      </c>
      <c r="BP31" s="55">
        <f t="shared" si="5"/>
        <v>0</v>
      </c>
      <c r="BQ31" s="14"/>
      <c r="BR31" s="54">
        <f t="shared" si="6"/>
        <v>0</v>
      </c>
      <c r="BS31" s="53">
        <f t="shared" si="7"/>
        <v>0</v>
      </c>
      <c r="BT31" s="53">
        <f t="shared" si="8"/>
        <v>0</v>
      </c>
      <c r="BU31" s="53">
        <f t="shared" si="9"/>
        <v>0</v>
      </c>
      <c r="BV31" s="53">
        <f t="shared" si="10"/>
        <v>0</v>
      </c>
      <c r="BW31" s="53">
        <f t="shared" si="11"/>
        <v>0</v>
      </c>
      <c r="BX31" s="53">
        <f t="shared" si="12"/>
        <v>0</v>
      </c>
      <c r="BY31" s="53">
        <f t="shared" si="13"/>
        <v>0</v>
      </c>
      <c r="BZ31" s="52">
        <f t="shared" si="14"/>
        <v>0</v>
      </c>
      <c r="CA31" s="52">
        <f t="shared" si="15"/>
        <v>0</v>
      </c>
      <c r="CB31" s="51">
        <f t="shared" si="16"/>
        <v>0</v>
      </c>
      <c r="CC31" s="14"/>
      <c r="CD31" s="54">
        <f t="shared" si="17"/>
        <v>1</v>
      </c>
      <c r="CE31" s="53">
        <f t="shared" si="18"/>
        <v>1</v>
      </c>
      <c r="CF31" s="53">
        <f t="shared" si="19"/>
        <v>1</v>
      </c>
      <c r="CG31" s="53">
        <f t="shared" si="20"/>
        <v>1</v>
      </c>
      <c r="CH31" s="53">
        <f t="shared" si="21"/>
        <v>1</v>
      </c>
      <c r="CI31" s="53">
        <f t="shared" si="22"/>
        <v>1</v>
      </c>
      <c r="CJ31" s="53">
        <f t="shared" si="23"/>
        <v>1</v>
      </c>
      <c r="CK31" s="53">
        <f t="shared" si="24"/>
        <v>1</v>
      </c>
      <c r="CL31" s="52">
        <f t="shared" si="25"/>
        <v>4</v>
      </c>
      <c r="CM31" s="52">
        <f t="shared" si="26"/>
        <v>4</v>
      </c>
      <c r="CN31" s="51">
        <f t="shared" si="27"/>
        <v>6</v>
      </c>
      <c r="CO31" s="14"/>
      <c r="CP31" s="14"/>
      <c r="CQ31" s="14"/>
      <c r="CR31" s="14"/>
      <c r="CS31" s="14"/>
      <c r="CT31" s="14"/>
      <c r="CU31" s="18" t="s">
        <v>118</v>
      </c>
      <c r="CV31" s="17">
        <v>15</v>
      </c>
      <c r="CW31" s="18" t="s">
        <v>125</v>
      </c>
      <c r="CX31" s="17">
        <v>22</v>
      </c>
      <c r="CY31" s="14"/>
      <c r="CZ31" s="14"/>
    </row>
    <row r="32" spans="2:127" s="19" customFormat="1" ht="12.75" customHeight="1">
      <c r="B32" s="50">
        <v>16</v>
      </c>
      <c r="C32" s="128"/>
      <c r="D32" s="129"/>
      <c r="E32" s="130"/>
      <c r="F32" s="131"/>
      <c r="G32" s="131"/>
      <c r="H32" s="131"/>
      <c r="I32" s="131"/>
      <c r="J32" s="131"/>
      <c r="K32" s="131"/>
      <c r="L32" s="132"/>
      <c r="M32" s="133"/>
      <c r="N32" s="133"/>
      <c r="O32" s="133"/>
      <c r="P32" s="133"/>
      <c r="Q32" s="133"/>
      <c r="R32" s="133"/>
      <c r="S32" s="133"/>
      <c r="T32" s="133"/>
      <c r="U32" s="133"/>
      <c r="V32" s="133"/>
      <c r="W32" s="133"/>
      <c r="X32" s="133"/>
      <c r="Y32" s="133"/>
      <c r="Z32" s="133"/>
      <c r="AA32" s="133"/>
      <c r="AB32" s="133"/>
      <c r="AC32" s="133"/>
      <c r="AD32" s="133"/>
      <c r="AE32" s="133"/>
      <c r="AF32" s="133"/>
      <c r="AG32" s="133"/>
      <c r="AH32" s="134"/>
      <c r="AI32" s="110"/>
      <c r="AJ32" s="111"/>
      <c r="AK32" s="111"/>
      <c r="AL32" s="111"/>
      <c r="AM32" s="112"/>
      <c r="AN32" s="113"/>
      <c r="AO32" s="114"/>
      <c r="AP32" s="115"/>
      <c r="AQ32" s="110"/>
      <c r="AR32" s="111"/>
      <c r="AS32" s="111"/>
      <c r="AT32" s="112"/>
      <c r="AU32" s="116"/>
      <c r="AV32" s="117"/>
      <c r="AW32" s="117"/>
      <c r="AX32" s="117"/>
      <c r="AY32" s="117"/>
      <c r="AZ32" s="117"/>
      <c r="BA32" s="118"/>
      <c r="BB32" s="119"/>
      <c r="BC32" s="120"/>
      <c r="BD32" s="120"/>
      <c r="BE32" s="121"/>
      <c r="BF32" s="14"/>
      <c r="BG32" s="14"/>
      <c r="BH32" s="54" t="e">
        <f t="shared" si="0"/>
        <v>#N/A</v>
      </c>
      <c r="BI32" s="51">
        <f t="shared" si="1"/>
        <v>0</v>
      </c>
      <c r="BJ32" s="14"/>
      <c r="BK32" s="59">
        <f t="shared" si="2"/>
        <v>0</v>
      </c>
      <c r="BL32" s="58" t="b">
        <f t="shared" si="3"/>
        <v>0</v>
      </c>
      <c r="BM32" s="14"/>
      <c r="BN32" s="57">
        <f t="shared" si="4"/>
        <v>0</v>
      </c>
      <c r="BO32" s="56">
        <f t="shared" si="4"/>
        <v>0</v>
      </c>
      <c r="BP32" s="55">
        <f t="shared" si="5"/>
        <v>0</v>
      </c>
      <c r="BQ32" s="14"/>
      <c r="BR32" s="54">
        <f t="shared" si="6"/>
        <v>0</v>
      </c>
      <c r="BS32" s="53">
        <f t="shared" si="7"/>
        <v>0</v>
      </c>
      <c r="BT32" s="53">
        <f t="shared" si="8"/>
        <v>0</v>
      </c>
      <c r="BU32" s="53">
        <f t="shared" si="9"/>
        <v>0</v>
      </c>
      <c r="BV32" s="53">
        <f t="shared" si="10"/>
        <v>0</v>
      </c>
      <c r="BW32" s="53">
        <f t="shared" si="11"/>
        <v>0</v>
      </c>
      <c r="BX32" s="53">
        <f t="shared" si="12"/>
        <v>0</v>
      </c>
      <c r="BY32" s="53">
        <f t="shared" si="13"/>
        <v>0</v>
      </c>
      <c r="BZ32" s="52">
        <f t="shared" si="14"/>
        <v>0</v>
      </c>
      <c r="CA32" s="52">
        <f t="shared" si="15"/>
        <v>0</v>
      </c>
      <c r="CB32" s="51">
        <f t="shared" si="16"/>
        <v>0</v>
      </c>
      <c r="CC32" s="14"/>
      <c r="CD32" s="54">
        <f t="shared" si="17"/>
        <v>1</v>
      </c>
      <c r="CE32" s="53">
        <f t="shared" si="18"/>
        <v>1</v>
      </c>
      <c r="CF32" s="53">
        <f t="shared" si="19"/>
        <v>1</v>
      </c>
      <c r="CG32" s="53">
        <f t="shared" si="20"/>
        <v>1</v>
      </c>
      <c r="CH32" s="53">
        <f t="shared" si="21"/>
        <v>1</v>
      </c>
      <c r="CI32" s="53">
        <f t="shared" si="22"/>
        <v>1</v>
      </c>
      <c r="CJ32" s="53">
        <f t="shared" si="23"/>
        <v>1</v>
      </c>
      <c r="CK32" s="53">
        <f t="shared" si="24"/>
        <v>1</v>
      </c>
      <c r="CL32" s="52">
        <f t="shared" si="25"/>
        <v>4</v>
      </c>
      <c r="CM32" s="52">
        <f t="shared" si="26"/>
        <v>4</v>
      </c>
      <c r="CN32" s="51">
        <f t="shared" si="27"/>
        <v>6</v>
      </c>
      <c r="CO32" s="14"/>
      <c r="CP32" s="14"/>
      <c r="CQ32" s="14"/>
      <c r="CR32" s="14"/>
      <c r="CS32" s="14"/>
      <c r="CT32" s="14"/>
      <c r="CU32" s="18" t="s">
        <v>119</v>
      </c>
      <c r="CV32" s="17">
        <v>16</v>
      </c>
      <c r="CW32" s="18" t="s">
        <v>126</v>
      </c>
      <c r="CX32" s="17">
        <v>23</v>
      </c>
      <c r="CY32" s="14"/>
      <c r="CZ32" s="14"/>
    </row>
    <row r="33" spans="2:104" s="19" customFormat="1" ht="12.75" customHeight="1">
      <c r="B33" s="50">
        <v>17</v>
      </c>
      <c r="C33" s="128"/>
      <c r="D33" s="129"/>
      <c r="E33" s="130"/>
      <c r="F33" s="131"/>
      <c r="G33" s="131"/>
      <c r="H33" s="131"/>
      <c r="I33" s="131"/>
      <c r="J33" s="131"/>
      <c r="K33" s="131"/>
      <c r="L33" s="132"/>
      <c r="M33" s="133"/>
      <c r="N33" s="133"/>
      <c r="O33" s="133"/>
      <c r="P33" s="133"/>
      <c r="Q33" s="133"/>
      <c r="R33" s="133"/>
      <c r="S33" s="133"/>
      <c r="T33" s="133"/>
      <c r="U33" s="133"/>
      <c r="V33" s="133"/>
      <c r="W33" s="133"/>
      <c r="X33" s="133"/>
      <c r="Y33" s="133"/>
      <c r="Z33" s="133"/>
      <c r="AA33" s="133"/>
      <c r="AB33" s="133"/>
      <c r="AC33" s="133"/>
      <c r="AD33" s="133"/>
      <c r="AE33" s="133"/>
      <c r="AF33" s="133"/>
      <c r="AG33" s="133"/>
      <c r="AH33" s="134"/>
      <c r="AI33" s="110"/>
      <c r="AJ33" s="111"/>
      <c r="AK33" s="111"/>
      <c r="AL33" s="111"/>
      <c r="AM33" s="112"/>
      <c r="AN33" s="113"/>
      <c r="AO33" s="114"/>
      <c r="AP33" s="115"/>
      <c r="AQ33" s="110"/>
      <c r="AR33" s="111"/>
      <c r="AS33" s="111"/>
      <c r="AT33" s="112"/>
      <c r="AU33" s="116"/>
      <c r="AV33" s="117"/>
      <c r="AW33" s="117"/>
      <c r="AX33" s="117"/>
      <c r="AY33" s="117"/>
      <c r="AZ33" s="117"/>
      <c r="BA33" s="118"/>
      <c r="BB33" s="119"/>
      <c r="BC33" s="120"/>
      <c r="BD33" s="120"/>
      <c r="BE33" s="121"/>
      <c r="BF33" s="14"/>
      <c r="BG33" s="14"/>
      <c r="BH33" s="54" t="e">
        <f t="shared" si="0"/>
        <v>#N/A</v>
      </c>
      <c r="BI33" s="51">
        <f t="shared" si="1"/>
        <v>0</v>
      </c>
      <c r="BJ33" s="14"/>
      <c r="BK33" s="59">
        <f t="shared" si="2"/>
        <v>0</v>
      </c>
      <c r="BL33" s="58" t="b">
        <f t="shared" si="3"/>
        <v>0</v>
      </c>
      <c r="BM33" s="14"/>
      <c r="BN33" s="57">
        <f t="shared" si="4"/>
        <v>0</v>
      </c>
      <c r="BO33" s="56">
        <f t="shared" si="4"/>
        <v>0</v>
      </c>
      <c r="BP33" s="55">
        <f t="shared" si="5"/>
        <v>0</v>
      </c>
      <c r="BQ33" s="14"/>
      <c r="BR33" s="54">
        <f t="shared" si="6"/>
        <v>0</v>
      </c>
      <c r="BS33" s="53">
        <f t="shared" si="7"/>
        <v>0</v>
      </c>
      <c r="BT33" s="53">
        <f t="shared" si="8"/>
        <v>0</v>
      </c>
      <c r="BU33" s="53">
        <f t="shared" si="9"/>
        <v>0</v>
      </c>
      <c r="BV33" s="53">
        <f t="shared" si="10"/>
        <v>0</v>
      </c>
      <c r="BW33" s="53">
        <f t="shared" si="11"/>
        <v>0</v>
      </c>
      <c r="BX33" s="53">
        <f t="shared" si="12"/>
        <v>0</v>
      </c>
      <c r="BY33" s="53">
        <f t="shared" si="13"/>
        <v>0</v>
      </c>
      <c r="BZ33" s="52">
        <f t="shared" si="14"/>
        <v>0</v>
      </c>
      <c r="CA33" s="52">
        <f t="shared" si="15"/>
        <v>0</v>
      </c>
      <c r="CB33" s="51">
        <f t="shared" si="16"/>
        <v>0</v>
      </c>
      <c r="CC33" s="14"/>
      <c r="CD33" s="54">
        <f t="shared" si="17"/>
        <v>1</v>
      </c>
      <c r="CE33" s="53">
        <f t="shared" si="18"/>
        <v>1</v>
      </c>
      <c r="CF33" s="53">
        <f t="shared" si="19"/>
        <v>1</v>
      </c>
      <c r="CG33" s="53">
        <f t="shared" si="20"/>
        <v>1</v>
      </c>
      <c r="CH33" s="53">
        <f t="shared" si="21"/>
        <v>1</v>
      </c>
      <c r="CI33" s="53">
        <f t="shared" si="22"/>
        <v>1</v>
      </c>
      <c r="CJ33" s="53">
        <f t="shared" si="23"/>
        <v>1</v>
      </c>
      <c r="CK33" s="53">
        <f t="shared" si="24"/>
        <v>1</v>
      </c>
      <c r="CL33" s="52">
        <f t="shared" si="25"/>
        <v>4</v>
      </c>
      <c r="CM33" s="52">
        <f t="shared" si="26"/>
        <v>4</v>
      </c>
      <c r="CN33" s="51">
        <f t="shared" si="27"/>
        <v>6</v>
      </c>
      <c r="CO33" s="14"/>
      <c r="CP33" s="14"/>
      <c r="CQ33" s="14"/>
      <c r="CR33" s="14"/>
      <c r="CS33" s="14"/>
      <c r="CT33" s="14"/>
      <c r="CU33" s="18" t="s">
        <v>120</v>
      </c>
      <c r="CV33" s="17">
        <v>17</v>
      </c>
      <c r="CW33" s="18" t="s">
        <v>127</v>
      </c>
      <c r="CX33" s="17">
        <v>24</v>
      </c>
      <c r="CY33" s="14"/>
      <c r="CZ33" s="14"/>
    </row>
    <row r="34" spans="2:104" s="19" customFormat="1" ht="12.75" customHeight="1">
      <c r="B34" s="50">
        <v>18</v>
      </c>
      <c r="C34" s="128"/>
      <c r="D34" s="129"/>
      <c r="E34" s="130"/>
      <c r="F34" s="131"/>
      <c r="G34" s="131"/>
      <c r="H34" s="131"/>
      <c r="I34" s="131"/>
      <c r="J34" s="131"/>
      <c r="K34" s="131"/>
      <c r="L34" s="132"/>
      <c r="M34" s="133"/>
      <c r="N34" s="133"/>
      <c r="O34" s="133"/>
      <c r="P34" s="133"/>
      <c r="Q34" s="133"/>
      <c r="R34" s="133"/>
      <c r="S34" s="133"/>
      <c r="T34" s="133"/>
      <c r="U34" s="133"/>
      <c r="V34" s="133"/>
      <c r="W34" s="133"/>
      <c r="X34" s="133"/>
      <c r="Y34" s="133"/>
      <c r="Z34" s="133"/>
      <c r="AA34" s="133"/>
      <c r="AB34" s="133"/>
      <c r="AC34" s="133"/>
      <c r="AD34" s="133"/>
      <c r="AE34" s="133"/>
      <c r="AF34" s="133"/>
      <c r="AG34" s="133"/>
      <c r="AH34" s="134"/>
      <c r="AI34" s="110"/>
      <c r="AJ34" s="111"/>
      <c r="AK34" s="111"/>
      <c r="AL34" s="111"/>
      <c r="AM34" s="112"/>
      <c r="AN34" s="113"/>
      <c r="AO34" s="114"/>
      <c r="AP34" s="115"/>
      <c r="AQ34" s="110"/>
      <c r="AR34" s="111"/>
      <c r="AS34" s="111"/>
      <c r="AT34" s="112"/>
      <c r="AU34" s="116"/>
      <c r="AV34" s="117"/>
      <c r="AW34" s="117"/>
      <c r="AX34" s="117"/>
      <c r="AY34" s="117"/>
      <c r="AZ34" s="117"/>
      <c r="BA34" s="118"/>
      <c r="BB34" s="119"/>
      <c r="BC34" s="120"/>
      <c r="BD34" s="120"/>
      <c r="BE34" s="121"/>
      <c r="BF34" s="14"/>
      <c r="BG34" s="14"/>
      <c r="BH34" s="54" t="e">
        <f t="shared" si="0"/>
        <v>#N/A</v>
      </c>
      <c r="BI34" s="51">
        <f t="shared" si="1"/>
        <v>0</v>
      </c>
      <c r="BJ34" s="14"/>
      <c r="BK34" s="59">
        <f t="shared" si="2"/>
        <v>0</v>
      </c>
      <c r="BL34" s="58" t="b">
        <f t="shared" si="3"/>
        <v>0</v>
      </c>
      <c r="BM34" s="14"/>
      <c r="BN34" s="57">
        <f t="shared" si="4"/>
        <v>0</v>
      </c>
      <c r="BO34" s="56">
        <f t="shared" si="4"/>
        <v>0</v>
      </c>
      <c r="BP34" s="55">
        <f t="shared" si="5"/>
        <v>0</v>
      </c>
      <c r="BQ34" s="14"/>
      <c r="BR34" s="54">
        <f t="shared" si="6"/>
        <v>0</v>
      </c>
      <c r="BS34" s="53">
        <f t="shared" si="7"/>
        <v>0</v>
      </c>
      <c r="BT34" s="53">
        <f t="shared" si="8"/>
        <v>0</v>
      </c>
      <c r="BU34" s="53">
        <f t="shared" si="9"/>
        <v>0</v>
      </c>
      <c r="BV34" s="53">
        <f t="shared" si="10"/>
        <v>0</v>
      </c>
      <c r="BW34" s="53">
        <f t="shared" si="11"/>
        <v>0</v>
      </c>
      <c r="BX34" s="53">
        <f t="shared" si="12"/>
        <v>0</v>
      </c>
      <c r="BY34" s="53">
        <f t="shared" si="13"/>
        <v>0</v>
      </c>
      <c r="BZ34" s="52">
        <f t="shared" si="14"/>
        <v>0</v>
      </c>
      <c r="CA34" s="52">
        <f t="shared" si="15"/>
        <v>0</v>
      </c>
      <c r="CB34" s="51">
        <f t="shared" si="16"/>
        <v>0</v>
      </c>
      <c r="CC34" s="14"/>
      <c r="CD34" s="54">
        <f t="shared" si="17"/>
        <v>1</v>
      </c>
      <c r="CE34" s="53">
        <f t="shared" si="18"/>
        <v>1</v>
      </c>
      <c r="CF34" s="53">
        <f t="shared" si="19"/>
        <v>1</v>
      </c>
      <c r="CG34" s="53">
        <f t="shared" si="20"/>
        <v>1</v>
      </c>
      <c r="CH34" s="53">
        <f t="shared" si="21"/>
        <v>1</v>
      </c>
      <c r="CI34" s="53">
        <f t="shared" si="22"/>
        <v>1</v>
      </c>
      <c r="CJ34" s="53">
        <f t="shared" si="23"/>
        <v>1</v>
      </c>
      <c r="CK34" s="53">
        <f t="shared" si="24"/>
        <v>1</v>
      </c>
      <c r="CL34" s="52">
        <f t="shared" si="25"/>
        <v>4</v>
      </c>
      <c r="CM34" s="52">
        <f t="shared" si="26"/>
        <v>4</v>
      </c>
      <c r="CN34" s="51">
        <f t="shared" si="27"/>
        <v>6</v>
      </c>
      <c r="CO34" s="14"/>
      <c r="CP34" s="14"/>
      <c r="CQ34" s="14"/>
      <c r="CR34" s="14"/>
      <c r="CS34" s="14"/>
      <c r="CT34" s="14"/>
      <c r="CU34" s="18" t="s">
        <v>121</v>
      </c>
      <c r="CV34" s="17">
        <v>18</v>
      </c>
      <c r="CW34" s="18" t="s">
        <v>128</v>
      </c>
      <c r="CX34" s="17">
        <v>25</v>
      </c>
      <c r="CY34" s="14"/>
      <c r="CZ34" s="14"/>
    </row>
    <row r="35" spans="2:104" s="19" customFormat="1" ht="12.75" customHeight="1">
      <c r="B35" s="50">
        <v>19</v>
      </c>
      <c r="C35" s="128"/>
      <c r="D35" s="129"/>
      <c r="E35" s="130"/>
      <c r="F35" s="131"/>
      <c r="G35" s="131"/>
      <c r="H35" s="131"/>
      <c r="I35" s="131"/>
      <c r="J35" s="131"/>
      <c r="K35" s="131"/>
      <c r="L35" s="132"/>
      <c r="M35" s="133"/>
      <c r="N35" s="133"/>
      <c r="O35" s="133"/>
      <c r="P35" s="133"/>
      <c r="Q35" s="133"/>
      <c r="R35" s="133"/>
      <c r="S35" s="133"/>
      <c r="T35" s="133"/>
      <c r="U35" s="133"/>
      <c r="V35" s="133"/>
      <c r="W35" s="133"/>
      <c r="X35" s="133"/>
      <c r="Y35" s="133"/>
      <c r="Z35" s="133"/>
      <c r="AA35" s="133"/>
      <c r="AB35" s="133"/>
      <c r="AC35" s="133"/>
      <c r="AD35" s="133"/>
      <c r="AE35" s="133"/>
      <c r="AF35" s="133"/>
      <c r="AG35" s="133"/>
      <c r="AH35" s="134"/>
      <c r="AI35" s="110"/>
      <c r="AJ35" s="111"/>
      <c r="AK35" s="111"/>
      <c r="AL35" s="111"/>
      <c r="AM35" s="112"/>
      <c r="AN35" s="113"/>
      <c r="AO35" s="114"/>
      <c r="AP35" s="115"/>
      <c r="AQ35" s="110"/>
      <c r="AR35" s="111"/>
      <c r="AS35" s="111"/>
      <c r="AT35" s="112"/>
      <c r="AU35" s="116"/>
      <c r="AV35" s="117"/>
      <c r="AW35" s="117"/>
      <c r="AX35" s="117"/>
      <c r="AY35" s="117"/>
      <c r="AZ35" s="117"/>
      <c r="BA35" s="118"/>
      <c r="BB35" s="119"/>
      <c r="BC35" s="120"/>
      <c r="BD35" s="120"/>
      <c r="BE35" s="121"/>
      <c r="BF35" s="14"/>
      <c r="BG35" s="14"/>
      <c r="BH35" s="54" t="e">
        <f t="shared" si="0"/>
        <v>#N/A</v>
      </c>
      <c r="BI35" s="51">
        <f t="shared" si="1"/>
        <v>0</v>
      </c>
      <c r="BJ35" s="14"/>
      <c r="BK35" s="59">
        <f t="shared" si="2"/>
        <v>0</v>
      </c>
      <c r="BL35" s="58" t="b">
        <f t="shared" si="3"/>
        <v>0</v>
      </c>
      <c r="BM35" s="14"/>
      <c r="BN35" s="57">
        <f t="shared" si="4"/>
        <v>0</v>
      </c>
      <c r="BO35" s="56">
        <f t="shared" si="4"/>
        <v>0</v>
      </c>
      <c r="BP35" s="55">
        <f t="shared" si="5"/>
        <v>0</v>
      </c>
      <c r="BQ35" s="14"/>
      <c r="BR35" s="54">
        <f t="shared" si="6"/>
        <v>0</v>
      </c>
      <c r="BS35" s="53">
        <f t="shared" si="7"/>
        <v>0</v>
      </c>
      <c r="BT35" s="53">
        <f t="shared" si="8"/>
        <v>0</v>
      </c>
      <c r="BU35" s="53">
        <f t="shared" si="9"/>
        <v>0</v>
      </c>
      <c r="BV35" s="53">
        <f t="shared" si="10"/>
        <v>0</v>
      </c>
      <c r="BW35" s="53">
        <f t="shared" si="11"/>
        <v>0</v>
      </c>
      <c r="BX35" s="53">
        <f t="shared" si="12"/>
        <v>0</v>
      </c>
      <c r="BY35" s="53">
        <f t="shared" si="13"/>
        <v>0</v>
      </c>
      <c r="BZ35" s="52">
        <f t="shared" si="14"/>
        <v>0</v>
      </c>
      <c r="CA35" s="52">
        <f t="shared" si="15"/>
        <v>0</v>
      </c>
      <c r="CB35" s="51">
        <f t="shared" si="16"/>
        <v>0</v>
      </c>
      <c r="CC35" s="14"/>
      <c r="CD35" s="54">
        <f t="shared" si="17"/>
        <v>1</v>
      </c>
      <c r="CE35" s="53">
        <f t="shared" si="18"/>
        <v>1</v>
      </c>
      <c r="CF35" s="53">
        <f t="shared" si="19"/>
        <v>1</v>
      </c>
      <c r="CG35" s="53">
        <f t="shared" si="20"/>
        <v>1</v>
      </c>
      <c r="CH35" s="53">
        <f t="shared" si="21"/>
        <v>1</v>
      </c>
      <c r="CI35" s="53">
        <f t="shared" si="22"/>
        <v>1</v>
      </c>
      <c r="CJ35" s="53">
        <f t="shared" si="23"/>
        <v>1</v>
      </c>
      <c r="CK35" s="53">
        <f t="shared" si="24"/>
        <v>1</v>
      </c>
      <c r="CL35" s="52">
        <f t="shared" si="25"/>
        <v>4</v>
      </c>
      <c r="CM35" s="52">
        <f t="shared" si="26"/>
        <v>4</v>
      </c>
      <c r="CN35" s="51">
        <f t="shared" si="27"/>
        <v>6</v>
      </c>
      <c r="CO35" s="14"/>
      <c r="CP35" s="14"/>
      <c r="CQ35" s="14"/>
      <c r="CR35" s="14"/>
      <c r="CS35" s="14"/>
      <c r="CT35" s="14"/>
      <c r="CU35" s="18" t="s">
        <v>122</v>
      </c>
      <c r="CV35" s="17">
        <v>19</v>
      </c>
      <c r="CW35" s="18" t="s">
        <v>129</v>
      </c>
      <c r="CX35" s="17">
        <v>26</v>
      </c>
      <c r="CY35" s="14"/>
      <c r="CZ35" s="14"/>
    </row>
    <row r="36" spans="2:104" s="19" customFormat="1" ht="12.75" customHeight="1">
      <c r="B36" s="50">
        <v>20</v>
      </c>
      <c r="C36" s="128"/>
      <c r="D36" s="129"/>
      <c r="E36" s="130"/>
      <c r="F36" s="131"/>
      <c r="G36" s="131"/>
      <c r="H36" s="131"/>
      <c r="I36" s="131"/>
      <c r="J36" s="131"/>
      <c r="K36" s="131"/>
      <c r="L36" s="132"/>
      <c r="M36" s="133"/>
      <c r="N36" s="133"/>
      <c r="O36" s="133"/>
      <c r="P36" s="133"/>
      <c r="Q36" s="133"/>
      <c r="R36" s="133"/>
      <c r="S36" s="133"/>
      <c r="T36" s="133"/>
      <c r="U36" s="133"/>
      <c r="V36" s="133"/>
      <c r="W36" s="133"/>
      <c r="X36" s="133"/>
      <c r="Y36" s="133"/>
      <c r="Z36" s="133"/>
      <c r="AA36" s="133"/>
      <c r="AB36" s="133"/>
      <c r="AC36" s="133"/>
      <c r="AD36" s="133"/>
      <c r="AE36" s="133"/>
      <c r="AF36" s="133"/>
      <c r="AG36" s="133"/>
      <c r="AH36" s="134"/>
      <c r="AI36" s="110"/>
      <c r="AJ36" s="111"/>
      <c r="AK36" s="111"/>
      <c r="AL36" s="111"/>
      <c r="AM36" s="112"/>
      <c r="AN36" s="113"/>
      <c r="AO36" s="114"/>
      <c r="AP36" s="115"/>
      <c r="AQ36" s="110"/>
      <c r="AR36" s="111"/>
      <c r="AS36" s="111"/>
      <c r="AT36" s="112"/>
      <c r="AU36" s="116"/>
      <c r="AV36" s="117"/>
      <c r="AW36" s="117"/>
      <c r="AX36" s="117"/>
      <c r="AY36" s="117"/>
      <c r="AZ36" s="117"/>
      <c r="BA36" s="118"/>
      <c r="BB36" s="119"/>
      <c r="BC36" s="120"/>
      <c r="BD36" s="120"/>
      <c r="BE36" s="121"/>
      <c r="BF36" s="14"/>
      <c r="BG36" s="14"/>
      <c r="BH36" s="54" t="e">
        <f t="shared" si="0"/>
        <v>#N/A</v>
      </c>
      <c r="BI36" s="51">
        <f t="shared" si="1"/>
        <v>0</v>
      </c>
      <c r="BJ36" s="14"/>
      <c r="BK36" s="59">
        <f t="shared" si="2"/>
        <v>0</v>
      </c>
      <c r="BL36" s="58" t="b">
        <f t="shared" si="3"/>
        <v>0</v>
      </c>
      <c r="BM36" s="14"/>
      <c r="BN36" s="57">
        <f t="shared" si="4"/>
        <v>0</v>
      </c>
      <c r="BO36" s="56">
        <f t="shared" si="4"/>
        <v>0</v>
      </c>
      <c r="BP36" s="55">
        <f t="shared" si="5"/>
        <v>0</v>
      </c>
      <c r="BQ36" s="14"/>
      <c r="BR36" s="54">
        <f t="shared" si="6"/>
        <v>0</v>
      </c>
      <c r="BS36" s="53">
        <f t="shared" si="7"/>
        <v>0</v>
      </c>
      <c r="BT36" s="53">
        <f t="shared" si="8"/>
        <v>0</v>
      </c>
      <c r="BU36" s="53">
        <f t="shared" si="9"/>
        <v>0</v>
      </c>
      <c r="BV36" s="53">
        <f t="shared" si="10"/>
        <v>0</v>
      </c>
      <c r="BW36" s="53">
        <f t="shared" si="11"/>
        <v>0</v>
      </c>
      <c r="BX36" s="53">
        <f t="shared" si="12"/>
        <v>0</v>
      </c>
      <c r="BY36" s="53">
        <f t="shared" si="13"/>
        <v>0</v>
      </c>
      <c r="BZ36" s="52">
        <f t="shared" si="14"/>
        <v>0</v>
      </c>
      <c r="CA36" s="52">
        <f t="shared" si="15"/>
        <v>0</v>
      </c>
      <c r="CB36" s="51">
        <f t="shared" si="16"/>
        <v>0</v>
      </c>
      <c r="CC36" s="14"/>
      <c r="CD36" s="54">
        <f t="shared" si="17"/>
        <v>1</v>
      </c>
      <c r="CE36" s="53">
        <f t="shared" si="18"/>
        <v>1</v>
      </c>
      <c r="CF36" s="53">
        <f t="shared" si="19"/>
        <v>1</v>
      </c>
      <c r="CG36" s="53">
        <f t="shared" si="20"/>
        <v>1</v>
      </c>
      <c r="CH36" s="53">
        <f t="shared" si="21"/>
        <v>1</v>
      </c>
      <c r="CI36" s="53">
        <f t="shared" si="22"/>
        <v>1</v>
      </c>
      <c r="CJ36" s="53">
        <f t="shared" si="23"/>
        <v>1</v>
      </c>
      <c r="CK36" s="53">
        <f t="shared" si="24"/>
        <v>1</v>
      </c>
      <c r="CL36" s="52">
        <f t="shared" si="25"/>
        <v>4</v>
      </c>
      <c r="CM36" s="52">
        <f t="shared" si="26"/>
        <v>4</v>
      </c>
      <c r="CN36" s="51">
        <f t="shared" si="27"/>
        <v>6</v>
      </c>
      <c r="CO36" s="14"/>
      <c r="CP36" s="14"/>
      <c r="CQ36" s="14"/>
      <c r="CR36" s="14"/>
      <c r="CS36" s="14"/>
      <c r="CT36" s="14"/>
      <c r="CU36" s="18" t="s">
        <v>123</v>
      </c>
      <c r="CV36" s="17">
        <v>20</v>
      </c>
      <c r="CW36" s="18" t="s">
        <v>130</v>
      </c>
      <c r="CX36" s="17">
        <v>27</v>
      </c>
      <c r="CY36" s="14"/>
      <c r="CZ36" s="14"/>
    </row>
    <row r="37" spans="2:104" s="19" customFormat="1" ht="12.75" customHeight="1">
      <c r="B37" s="50">
        <v>21</v>
      </c>
      <c r="C37" s="128"/>
      <c r="D37" s="129"/>
      <c r="E37" s="130"/>
      <c r="F37" s="131"/>
      <c r="G37" s="131"/>
      <c r="H37" s="131"/>
      <c r="I37" s="131"/>
      <c r="J37" s="131"/>
      <c r="K37" s="131"/>
      <c r="L37" s="132"/>
      <c r="M37" s="133"/>
      <c r="N37" s="133"/>
      <c r="O37" s="133"/>
      <c r="P37" s="133"/>
      <c r="Q37" s="133"/>
      <c r="R37" s="133"/>
      <c r="S37" s="133"/>
      <c r="T37" s="133"/>
      <c r="U37" s="133"/>
      <c r="V37" s="133"/>
      <c r="W37" s="133"/>
      <c r="X37" s="133"/>
      <c r="Y37" s="133"/>
      <c r="Z37" s="133"/>
      <c r="AA37" s="133"/>
      <c r="AB37" s="133"/>
      <c r="AC37" s="133"/>
      <c r="AD37" s="133"/>
      <c r="AE37" s="133"/>
      <c r="AF37" s="133"/>
      <c r="AG37" s="133"/>
      <c r="AH37" s="134"/>
      <c r="AI37" s="110"/>
      <c r="AJ37" s="111"/>
      <c r="AK37" s="111"/>
      <c r="AL37" s="111"/>
      <c r="AM37" s="112"/>
      <c r="AN37" s="113"/>
      <c r="AO37" s="114"/>
      <c r="AP37" s="115"/>
      <c r="AQ37" s="110"/>
      <c r="AR37" s="111"/>
      <c r="AS37" s="111"/>
      <c r="AT37" s="112"/>
      <c r="AU37" s="116"/>
      <c r="AV37" s="117"/>
      <c r="AW37" s="117"/>
      <c r="AX37" s="117"/>
      <c r="AY37" s="117"/>
      <c r="AZ37" s="117"/>
      <c r="BA37" s="118"/>
      <c r="BB37" s="119"/>
      <c r="BC37" s="120"/>
      <c r="BD37" s="120"/>
      <c r="BE37" s="121"/>
      <c r="BF37" s="14"/>
      <c r="BG37" s="14"/>
      <c r="BH37" s="54" t="e">
        <f t="shared" si="0"/>
        <v>#N/A</v>
      </c>
      <c r="BI37" s="51">
        <f t="shared" si="1"/>
        <v>0</v>
      </c>
      <c r="BJ37" s="14"/>
      <c r="BK37" s="59">
        <f t="shared" si="2"/>
        <v>0</v>
      </c>
      <c r="BL37" s="58" t="b">
        <f t="shared" si="3"/>
        <v>0</v>
      </c>
      <c r="BM37" s="14"/>
      <c r="BN37" s="57">
        <f t="shared" si="4"/>
        <v>0</v>
      </c>
      <c r="BO37" s="56">
        <f t="shared" si="4"/>
        <v>0</v>
      </c>
      <c r="BP37" s="55">
        <f t="shared" si="5"/>
        <v>0</v>
      </c>
      <c r="BQ37" s="14"/>
      <c r="BR37" s="54">
        <f t="shared" si="6"/>
        <v>0</v>
      </c>
      <c r="BS37" s="53">
        <f t="shared" si="7"/>
        <v>0</v>
      </c>
      <c r="BT37" s="53">
        <f t="shared" si="8"/>
        <v>0</v>
      </c>
      <c r="BU37" s="53">
        <f t="shared" si="9"/>
        <v>0</v>
      </c>
      <c r="BV37" s="53">
        <f t="shared" si="10"/>
        <v>0</v>
      </c>
      <c r="BW37" s="53">
        <f t="shared" si="11"/>
        <v>0</v>
      </c>
      <c r="BX37" s="53">
        <f t="shared" si="12"/>
        <v>0</v>
      </c>
      <c r="BY37" s="53">
        <f t="shared" si="13"/>
        <v>0</v>
      </c>
      <c r="BZ37" s="52">
        <f t="shared" si="14"/>
        <v>0</v>
      </c>
      <c r="CA37" s="52">
        <f t="shared" si="15"/>
        <v>0</v>
      </c>
      <c r="CB37" s="51">
        <f t="shared" si="16"/>
        <v>0</v>
      </c>
      <c r="CC37" s="14"/>
      <c r="CD37" s="54">
        <f t="shared" si="17"/>
        <v>1</v>
      </c>
      <c r="CE37" s="53">
        <f t="shared" si="18"/>
        <v>1</v>
      </c>
      <c r="CF37" s="53">
        <f t="shared" si="19"/>
        <v>1</v>
      </c>
      <c r="CG37" s="53">
        <f t="shared" si="20"/>
        <v>1</v>
      </c>
      <c r="CH37" s="53">
        <f t="shared" si="21"/>
        <v>1</v>
      </c>
      <c r="CI37" s="53">
        <f t="shared" si="22"/>
        <v>1</v>
      </c>
      <c r="CJ37" s="53">
        <f t="shared" si="23"/>
        <v>1</v>
      </c>
      <c r="CK37" s="53">
        <f t="shared" si="24"/>
        <v>1</v>
      </c>
      <c r="CL37" s="52">
        <f t="shared" si="25"/>
        <v>4</v>
      </c>
      <c r="CM37" s="52">
        <f t="shared" si="26"/>
        <v>4</v>
      </c>
      <c r="CN37" s="51">
        <f t="shared" si="27"/>
        <v>6</v>
      </c>
      <c r="CO37" s="14"/>
      <c r="CP37" s="14"/>
      <c r="CQ37" s="14"/>
      <c r="CR37" s="14"/>
      <c r="CS37" s="14"/>
      <c r="CT37" s="14"/>
      <c r="CU37" s="18" t="s">
        <v>124</v>
      </c>
      <c r="CV37" s="17">
        <v>21</v>
      </c>
      <c r="CW37" s="18" t="s">
        <v>131</v>
      </c>
      <c r="CX37" s="17">
        <v>28</v>
      </c>
      <c r="CY37" s="14"/>
      <c r="CZ37" s="14"/>
    </row>
    <row r="38" spans="2:104" s="19" customFormat="1" ht="12.75" customHeight="1">
      <c r="B38" s="50">
        <v>22</v>
      </c>
      <c r="C38" s="128"/>
      <c r="D38" s="129"/>
      <c r="E38" s="130"/>
      <c r="F38" s="131"/>
      <c r="G38" s="131"/>
      <c r="H38" s="131"/>
      <c r="I38" s="131"/>
      <c r="J38" s="131"/>
      <c r="K38" s="131"/>
      <c r="L38" s="132"/>
      <c r="M38" s="133"/>
      <c r="N38" s="133"/>
      <c r="O38" s="133"/>
      <c r="P38" s="133"/>
      <c r="Q38" s="133"/>
      <c r="R38" s="133"/>
      <c r="S38" s="133"/>
      <c r="T38" s="133"/>
      <c r="U38" s="133"/>
      <c r="V38" s="133"/>
      <c r="W38" s="133"/>
      <c r="X38" s="133"/>
      <c r="Y38" s="133"/>
      <c r="Z38" s="133"/>
      <c r="AA38" s="133"/>
      <c r="AB38" s="133"/>
      <c r="AC38" s="133"/>
      <c r="AD38" s="133"/>
      <c r="AE38" s="133"/>
      <c r="AF38" s="133"/>
      <c r="AG38" s="133"/>
      <c r="AH38" s="134"/>
      <c r="AI38" s="110"/>
      <c r="AJ38" s="111"/>
      <c r="AK38" s="111"/>
      <c r="AL38" s="111"/>
      <c r="AM38" s="112"/>
      <c r="AN38" s="113"/>
      <c r="AO38" s="114"/>
      <c r="AP38" s="115"/>
      <c r="AQ38" s="110"/>
      <c r="AR38" s="111"/>
      <c r="AS38" s="111"/>
      <c r="AT38" s="112"/>
      <c r="AU38" s="116"/>
      <c r="AV38" s="117"/>
      <c r="AW38" s="117"/>
      <c r="AX38" s="117"/>
      <c r="AY38" s="117"/>
      <c r="AZ38" s="117"/>
      <c r="BA38" s="118"/>
      <c r="BB38" s="119"/>
      <c r="BC38" s="120"/>
      <c r="BD38" s="120"/>
      <c r="BE38" s="121"/>
      <c r="BF38" s="14"/>
      <c r="BG38" s="14"/>
      <c r="BH38" s="54" t="e">
        <f t="shared" si="0"/>
        <v>#N/A</v>
      </c>
      <c r="BI38" s="51">
        <f t="shared" si="1"/>
        <v>0</v>
      </c>
      <c r="BJ38" s="14"/>
      <c r="BK38" s="59">
        <f t="shared" si="2"/>
        <v>0</v>
      </c>
      <c r="BL38" s="58" t="b">
        <f t="shared" si="3"/>
        <v>0</v>
      </c>
      <c r="BM38" s="14"/>
      <c r="BN38" s="57">
        <f t="shared" si="4"/>
        <v>0</v>
      </c>
      <c r="BO38" s="56">
        <f t="shared" si="4"/>
        <v>0</v>
      </c>
      <c r="BP38" s="55">
        <f t="shared" si="5"/>
        <v>0</v>
      </c>
      <c r="BQ38" s="14"/>
      <c r="BR38" s="54">
        <f t="shared" si="6"/>
        <v>0</v>
      </c>
      <c r="BS38" s="53">
        <f t="shared" si="7"/>
        <v>0</v>
      </c>
      <c r="BT38" s="53">
        <f t="shared" si="8"/>
        <v>0</v>
      </c>
      <c r="BU38" s="53">
        <f t="shared" si="9"/>
        <v>0</v>
      </c>
      <c r="BV38" s="53">
        <f t="shared" si="10"/>
        <v>0</v>
      </c>
      <c r="BW38" s="53">
        <f t="shared" si="11"/>
        <v>0</v>
      </c>
      <c r="BX38" s="53">
        <f t="shared" si="12"/>
        <v>0</v>
      </c>
      <c r="BY38" s="53">
        <f t="shared" si="13"/>
        <v>0</v>
      </c>
      <c r="BZ38" s="52">
        <f t="shared" si="14"/>
        <v>0</v>
      </c>
      <c r="CA38" s="52">
        <f t="shared" si="15"/>
        <v>0</v>
      </c>
      <c r="CB38" s="51">
        <f t="shared" si="16"/>
        <v>0</v>
      </c>
      <c r="CC38" s="14"/>
      <c r="CD38" s="54">
        <f t="shared" si="17"/>
        <v>1</v>
      </c>
      <c r="CE38" s="53">
        <f t="shared" si="18"/>
        <v>1</v>
      </c>
      <c r="CF38" s="53">
        <f t="shared" si="19"/>
        <v>1</v>
      </c>
      <c r="CG38" s="53">
        <f t="shared" si="20"/>
        <v>1</v>
      </c>
      <c r="CH38" s="53">
        <f t="shared" si="21"/>
        <v>1</v>
      </c>
      <c r="CI38" s="53">
        <f t="shared" si="22"/>
        <v>1</v>
      </c>
      <c r="CJ38" s="53">
        <f t="shared" si="23"/>
        <v>1</v>
      </c>
      <c r="CK38" s="53">
        <f t="shared" si="24"/>
        <v>1</v>
      </c>
      <c r="CL38" s="52">
        <f t="shared" si="25"/>
        <v>4</v>
      </c>
      <c r="CM38" s="52">
        <f t="shared" si="26"/>
        <v>4</v>
      </c>
      <c r="CN38" s="51">
        <f t="shared" si="27"/>
        <v>6</v>
      </c>
      <c r="CO38" s="14"/>
      <c r="CP38" s="14"/>
      <c r="CQ38" s="14"/>
      <c r="CR38" s="14"/>
      <c r="CS38" s="14"/>
      <c r="CT38" s="14"/>
      <c r="CU38" s="18" t="s">
        <v>125</v>
      </c>
      <c r="CV38" s="17">
        <v>22</v>
      </c>
      <c r="CW38" s="18" t="s">
        <v>154</v>
      </c>
      <c r="CX38" s="17">
        <v>29</v>
      </c>
      <c r="CY38" s="14"/>
      <c r="CZ38" s="14"/>
    </row>
    <row r="39" spans="2:104" s="19" customFormat="1" ht="12.75" customHeight="1">
      <c r="B39" s="50">
        <v>23</v>
      </c>
      <c r="C39" s="128"/>
      <c r="D39" s="129"/>
      <c r="E39" s="130"/>
      <c r="F39" s="131"/>
      <c r="G39" s="131"/>
      <c r="H39" s="131"/>
      <c r="I39" s="131"/>
      <c r="J39" s="131"/>
      <c r="K39" s="131"/>
      <c r="L39" s="132"/>
      <c r="M39" s="133"/>
      <c r="N39" s="133"/>
      <c r="O39" s="133"/>
      <c r="P39" s="133"/>
      <c r="Q39" s="133"/>
      <c r="R39" s="133"/>
      <c r="S39" s="133"/>
      <c r="T39" s="133"/>
      <c r="U39" s="133"/>
      <c r="V39" s="133"/>
      <c r="W39" s="133"/>
      <c r="X39" s="133"/>
      <c r="Y39" s="133"/>
      <c r="Z39" s="133"/>
      <c r="AA39" s="133"/>
      <c r="AB39" s="133"/>
      <c r="AC39" s="133"/>
      <c r="AD39" s="133"/>
      <c r="AE39" s="133"/>
      <c r="AF39" s="133"/>
      <c r="AG39" s="133"/>
      <c r="AH39" s="134"/>
      <c r="AI39" s="110"/>
      <c r="AJ39" s="111"/>
      <c r="AK39" s="111"/>
      <c r="AL39" s="111"/>
      <c r="AM39" s="112"/>
      <c r="AN39" s="113"/>
      <c r="AO39" s="114"/>
      <c r="AP39" s="115"/>
      <c r="AQ39" s="110"/>
      <c r="AR39" s="111"/>
      <c r="AS39" s="111"/>
      <c r="AT39" s="112"/>
      <c r="AU39" s="116"/>
      <c r="AV39" s="117"/>
      <c r="AW39" s="117"/>
      <c r="AX39" s="117"/>
      <c r="AY39" s="117"/>
      <c r="AZ39" s="117"/>
      <c r="BA39" s="118"/>
      <c r="BB39" s="119"/>
      <c r="BC39" s="120"/>
      <c r="BD39" s="120"/>
      <c r="BE39" s="121"/>
      <c r="BF39" s="14"/>
      <c r="BG39" s="14"/>
      <c r="BH39" s="54" t="e">
        <f t="shared" si="0"/>
        <v>#N/A</v>
      </c>
      <c r="BI39" s="51">
        <f t="shared" si="1"/>
        <v>0</v>
      </c>
      <c r="BJ39" s="14"/>
      <c r="BK39" s="59">
        <f t="shared" si="2"/>
        <v>0</v>
      </c>
      <c r="BL39" s="58" t="b">
        <f t="shared" si="3"/>
        <v>0</v>
      </c>
      <c r="BM39" s="14"/>
      <c r="BN39" s="57">
        <f t="shared" si="4"/>
        <v>0</v>
      </c>
      <c r="BO39" s="56">
        <f t="shared" si="4"/>
        <v>0</v>
      </c>
      <c r="BP39" s="55">
        <f t="shared" si="5"/>
        <v>0</v>
      </c>
      <c r="BQ39" s="14"/>
      <c r="BR39" s="54">
        <f t="shared" si="6"/>
        <v>0</v>
      </c>
      <c r="BS39" s="53">
        <f t="shared" si="7"/>
        <v>0</v>
      </c>
      <c r="BT39" s="53">
        <f t="shared" si="8"/>
        <v>0</v>
      </c>
      <c r="BU39" s="53">
        <f t="shared" si="9"/>
        <v>0</v>
      </c>
      <c r="BV39" s="53">
        <f t="shared" si="10"/>
        <v>0</v>
      </c>
      <c r="BW39" s="53">
        <f t="shared" si="11"/>
        <v>0</v>
      </c>
      <c r="BX39" s="53">
        <f t="shared" si="12"/>
        <v>0</v>
      </c>
      <c r="BY39" s="53">
        <f t="shared" si="13"/>
        <v>0</v>
      </c>
      <c r="BZ39" s="52">
        <f t="shared" si="14"/>
        <v>0</v>
      </c>
      <c r="CA39" s="52">
        <f t="shared" si="15"/>
        <v>0</v>
      </c>
      <c r="CB39" s="51">
        <f t="shared" si="16"/>
        <v>0</v>
      </c>
      <c r="CC39" s="14"/>
      <c r="CD39" s="54">
        <f t="shared" si="17"/>
        <v>1</v>
      </c>
      <c r="CE39" s="53">
        <f t="shared" si="18"/>
        <v>1</v>
      </c>
      <c r="CF39" s="53">
        <f t="shared" si="19"/>
        <v>1</v>
      </c>
      <c r="CG39" s="53">
        <f t="shared" si="20"/>
        <v>1</v>
      </c>
      <c r="CH39" s="53">
        <f t="shared" si="21"/>
        <v>1</v>
      </c>
      <c r="CI39" s="53">
        <f t="shared" si="22"/>
        <v>1</v>
      </c>
      <c r="CJ39" s="53">
        <f t="shared" si="23"/>
        <v>1</v>
      </c>
      <c r="CK39" s="53">
        <f t="shared" si="24"/>
        <v>1</v>
      </c>
      <c r="CL39" s="52">
        <f t="shared" si="25"/>
        <v>4</v>
      </c>
      <c r="CM39" s="52">
        <f t="shared" si="26"/>
        <v>4</v>
      </c>
      <c r="CN39" s="51">
        <f t="shared" si="27"/>
        <v>6</v>
      </c>
      <c r="CO39" s="14"/>
      <c r="CP39" s="14"/>
      <c r="CQ39" s="14"/>
      <c r="CR39" s="14"/>
      <c r="CS39" s="14"/>
      <c r="CT39" s="14"/>
      <c r="CU39" s="18" t="s">
        <v>126</v>
      </c>
      <c r="CV39" s="17">
        <v>23</v>
      </c>
      <c r="CW39" s="18" t="s">
        <v>106</v>
      </c>
      <c r="CX39" s="17">
        <v>3</v>
      </c>
      <c r="CY39" s="14"/>
      <c r="CZ39" s="14"/>
    </row>
    <row r="40" spans="2:104" s="19" customFormat="1" ht="12.75" customHeight="1">
      <c r="B40" s="50">
        <v>24</v>
      </c>
      <c r="C40" s="128"/>
      <c r="D40" s="129"/>
      <c r="E40" s="130"/>
      <c r="F40" s="131"/>
      <c r="G40" s="131"/>
      <c r="H40" s="131"/>
      <c r="I40" s="131"/>
      <c r="J40" s="131"/>
      <c r="K40" s="131"/>
      <c r="L40" s="132"/>
      <c r="M40" s="133"/>
      <c r="N40" s="133"/>
      <c r="O40" s="133"/>
      <c r="P40" s="133"/>
      <c r="Q40" s="133"/>
      <c r="R40" s="133"/>
      <c r="S40" s="133"/>
      <c r="T40" s="133"/>
      <c r="U40" s="133"/>
      <c r="V40" s="133"/>
      <c r="W40" s="133"/>
      <c r="X40" s="133"/>
      <c r="Y40" s="133"/>
      <c r="Z40" s="133"/>
      <c r="AA40" s="133"/>
      <c r="AB40" s="133"/>
      <c r="AC40" s="133"/>
      <c r="AD40" s="133"/>
      <c r="AE40" s="133"/>
      <c r="AF40" s="133"/>
      <c r="AG40" s="133"/>
      <c r="AH40" s="134"/>
      <c r="AI40" s="110"/>
      <c r="AJ40" s="111"/>
      <c r="AK40" s="111"/>
      <c r="AL40" s="111"/>
      <c r="AM40" s="112"/>
      <c r="AN40" s="113"/>
      <c r="AO40" s="114"/>
      <c r="AP40" s="115"/>
      <c r="AQ40" s="110"/>
      <c r="AR40" s="111"/>
      <c r="AS40" s="111"/>
      <c r="AT40" s="112"/>
      <c r="AU40" s="116"/>
      <c r="AV40" s="117"/>
      <c r="AW40" s="117"/>
      <c r="AX40" s="117"/>
      <c r="AY40" s="117"/>
      <c r="AZ40" s="117"/>
      <c r="BA40" s="118"/>
      <c r="BB40" s="119"/>
      <c r="BC40" s="120"/>
      <c r="BD40" s="120"/>
      <c r="BE40" s="121"/>
      <c r="BF40" s="14"/>
      <c r="BG40" s="14"/>
      <c r="BH40" s="54" t="e">
        <f t="shared" si="0"/>
        <v>#N/A</v>
      </c>
      <c r="BI40" s="51">
        <f t="shared" si="1"/>
        <v>0</v>
      </c>
      <c r="BJ40" s="14"/>
      <c r="BK40" s="59">
        <f t="shared" si="2"/>
        <v>0</v>
      </c>
      <c r="BL40" s="58" t="b">
        <f t="shared" si="3"/>
        <v>0</v>
      </c>
      <c r="BM40" s="14"/>
      <c r="BN40" s="57">
        <f t="shared" si="4"/>
        <v>0</v>
      </c>
      <c r="BO40" s="56">
        <f t="shared" si="4"/>
        <v>0</v>
      </c>
      <c r="BP40" s="55">
        <f t="shared" si="5"/>
        <v>0</v>
      </c>
      <c r="BQ40" s="14"/>
      <c r="BR40" s="54">
        <f t="shared" si="6"/>
        <v>0</v>
      </c>
      <c r="BS40" s="53">
        <f t="shared" si="7"/>
        <v>0</v>
      </c>
      <c r="BT40" s="53">
        <f t="shared" si="8"/>
        <v>0</v>
      </c>
      <c r="BU40" s="53">
        <f t="shared" si="9"/>
        <v>0</v>
      </c>
      <c r="BV40" s="53">
        <f t="shared" si="10"/>
        <v>0</v>
      </c>
      <c r="BW40" s="53">
        <f t="shared" si="11"/>
        <v>0</v>
      </c>
      <c r="BX40" s="53">
        <f t="shared" si="12"/>
        <v>0</v>
      </c>
      <c r="BY40" s="53">
        <f t="shared" si="13"/>
        <v>0</v>
      </c>
      <c r="BZ40" s="52">
        <f t="shared" si="14"/>
        <v>0</v>
      </c>
      <c r="CA40" s="52">
        <f t="shared" si="15"/>
        <v>0</v>
      </c>
      <c r="CB40" s="51">
        <f t="shared" si="16"/>
        <v>0</v>
      </c>
      <c r="CC40" s="14"/>
      <c r="CD40" s="54">
        <f t="shared" si="17"/>
        <v>1</v>
      </c>
      <c r="CE40" s="53">
        <f t="shared" si="18"/>
        <v>1</v>
      </c>
      <c r="CF40" s="53">
        <f t="shared" si="19"/>
        <v>1</v>
      </c>
      <c r="CG40" s="53">
        <f t="shared" si="20"/>
        <v>1</v>
      </c>
      <c r="CH40" s="53">
        <f t="shared" si="21"/>
        <v>1</v>
      </c>
      <c r="CI40" s="53">
        <f t="shared" si="22"/>
        <v>1</v>
      </c>
      <c r="CJ40" s="53">
        <f t="shared" si="23"/>
        <v>1</v>
      </c>
      <c r="CK40" s="53">
        <f t="shared" si="24"/>
        <v>1</v>
      </c>
      <c r="CL40" s="52">
        <f t="shared" si="25"/>
        <v>4</v>
      </c>
      <c r="CM40" s="52">
        <f t="shared" si="26"/>
        <v>4</v>
      </c>
      <c r="CN40" s="51">
        <f t="shared" si="27"/>
        <v>6</v>
      </c>
      <c r="CO40" s="14"/>
      <c r="CP40" s="14"/>
      <c r="CQ40" s="14"/>
      <c r="CR40" s="14"/>
      <c r="CS40" s="14"/>
      <c r="CT40" s="14"/>
      <c r="CU40" s="18" t="s">
        <v>127</v>
      </c>
      <c r="CV40" s="17">
        <v>24</v>
      </c>
      <c r="CW40" s="18" t="s">
        <v>133</v>
      </c>
      <c r="CX40" s="17">
        <v>30</v>
      </c>
      <c r="CY40" s="14"/>
      <c r="CZ40" s="14"/>
    </row>
    <row r="41" spans="2:104" s="19" customFormat="1" ht="12.75" customHeight="1">
      <c r="B41" s="50">
        <v>25</v>
      </c>
      <c r="C41" s="128"/>
      <c r="D41" s="129"/>
      <c r="E41" s="130"/>
      <c r="F41" s="131"/>
      <c r="G41" s="131"/>
      <c r="H41" s="131"/>
      <c r="I41" s="131"/>
      <c r="J41" s="131"/>
      <c r="K41" s="131"/>
      <c r="L41" s="132"/>
      <c r="M41" s="133"/>
      <c r="N41" s="133"/>
      <c r="O41" s="133"/>
      <c r="P41" s="133"/>
      <c r="Q41" s="133"/>
      <c r="R41" s="133"/>
      <c r="S41" s="133"/>
      <c r="T41" s="133"/>
      <c r="U41" s="133"/>
      <c r="V41" s="133"/>
      <c r="W41" s="133"/>
      <c r="X41" s="133"/>
      <c r="Y41" s="133"/>
      <c r="Z41" s="133"/>
      <c r="AA41" s="133"/>
      <c r="AB41" s="133"/>
      <c r="AC41" s="133"/>
      <c r="AD41" s="133"/>
      <c r="AE41" s="133"/>
      <c r="AF41" s="133"/>
      <c r="AG41" s="133"/>
      <c r="AH41" s="134"/>
      <c r="AI41" s="110"/>
      <c r="AJ41" s="111"/>
      <c r="AK41" s="111"/>
      <c r="AL41" s="111"/>
      <c r="AM41" s="112"/>
      <c r="AN41" s="113"/>
      <c r="AO41" s="114"/>
      <c r="AP41" s="115"/>
      <c r="AQ41" s="110"/>
      <c r="AR41" s="111"/>
      <c r="AS41" s="111"/>
      <c r="AT41" s="112"/>
      <c r="AU41" s="116"/>
      <c r="AV41" s="117"/>
      <c r="AW41" s="117"/>
      <c r="AX41" s="117"/>
      <c r="AY41" s="117"/>
      <c r="AZ41" s="117"/>
      <c r="BA41" s="118"/>
      <c r="BB41" s="119"/>
      <c r="BC41" s="120"/>
      <c r="BD41" s="120"/>
      <c r="BE41" s="121"/>
      <c r="BF41" s="14"/>
      <c r="BG41" s="14"/>
      <c r="BH41" s="54" t="e">
        <f t="shared" si="0"/>
        <v>#N/A</v>
      </c>
      <c r="BI41" s="51">
        <f t="shared" si="1"/>
        <v>0</v>
      </c>
      <c r="BJ41" s="14"/>
      <c r="BK41" s="59">
        <f t="shared" si="2"/>
        <v>0</v>
      </c>
      <c r="BL41" s="58" t="b">
        <f t="shared" si="3"/>
        <v>0</v>
      </c>
      <c r="BM41" s="14"/>
      <c r="BN41" s="57">
        <f t="shared" si="4"/>
        <v>0</v>
      </c>
      <c r="BO41" s="56">
        <f t="shared" si="4"/>
        <v>0</v>
      </c>
      <c r="BP41" s="55">
        <f t="shared" si="5"/>
        <v>0</v>
      </c>
      <c r="BQ41" s="14"/>
      <c r="BR41" s="54">
        <f t="shared" si="6"/>
        <v>0</v>
      </c>
      <c r="BS41" s="53">
        <f t="shared" si="7"/>
        <v>0</v>
      </c>
      <c r="BT41" s="53">
        <f t="shared" si="8"/>
        <v>0</v>
      </c>
      <c r="BU41" s="53">
        <f t="shared" si="9"/>
        <v>0</v>
      </c>
      <c r="BV41" s="53">
        <f t="shared" si="10"/>
        <v>0</v>
      </c>
      <c r="BW41" s="53">
        <f t="shared" si="11"/>
        <v>0</v>
      </c>
      <c r="BX41" s="53">
        <f t="shared" si="12"/>
        <v>0</v>
      </c>
      <c r="BY41" s="53">
        <f t="shared" si="13"/>
        <v>0</v>
      </c>
      <c r="BZ41" s="52">
        <f t="shared" si="14"/>
        <v>0</v>
      </c>
      <c r="CA41" s="52">
        <f t="shared" si="15"/>
        <v>0</v>
      </c>
      <c r="CB41" s="51">
        <f t="shared" si="16"/>
        <v>0</v>
      </c>
      <c r="CC41" s="14"/>
      <c r="CD41" s="54">
        <f t="shared" si="17"/>
        <v>1</v>
      </c>
      <c r="CE41" s="53">
        <f t="shared" si="18"/>
        <v>1</v>
      </c>
      <c r="CF41" s="53">
        <f t="shared" si="19"/>
        <v>1</v>
      </c>
      <c r="CG41" s="53">
        <f t="shared" si="20"/>
        <v>1</v>
      </c>
      <c r="CH41" s="53">
        <f t="shared" si="21"/>
        <v>1</v>
      </c>
      <c r="CI41" s="53">
        <f t="shared" si="22"/>
        <v>1</v>
      </c>
      <c r="CJ41" s="53">
        <f t="shared" si="23"/>
        <v>1</v>
      </c>
      <c r="CK41" s="53">
        <f t="shared" si="24"/>
        <v>1</v>
      </c>
      <c r="CL41" s="52">
        <f t="shared" si="25"/>
        <v>4</v>
      </c>
      <c r="CM41" s="52">
        <f t="shared" si="26"/>
        <v>4</v>
      </c>
      <c r="CN41" s="51">
        <f t="shared" si="27"/>
        <v>6</v>
      </c>
      <c r="CO41" s="14"/>
      <c r="CP41" s="14"/>
      <c r="CQ41" s="14"/>
      <c r="CR41" s="14"/>
      <c r="CS41" s="14"/>
      <c r="CT41" s="14"/>
      <c r="CU41" s="18" t="s">
        <v>128</v>
      </c>
      <c r="CV41" s="17">
        <v>25</v>
      </c>
      <c r="CW41" s="18" t="s">
        <v>134</v>
      </c>
      <c r="CX41" s="17">
        <v>31</v>
      </c>
      <c r="CY41" s="14"/>
      <c r="CZ41" s="14"/>
    </row>
    <row r="42" spans="2:104" s="19" customFormat="1" ht="12.75" customHeight="1">
      <c r="B42" s="50">
        <v>26</v>
      </c>
      <c r="C42" s="128"/>
      <c r="D42" s="129"/>
      <c r="E42" s="130"/>
      <c r="F42" s="131"/>
      <c r="G42" s="131"/>
      <c r="H42" s="131"/>
      <c r="I42" s="131"/>
      <c r="J42" s="131"/>
      <c r="K42" s="131"/>
      <c r="L42" s="132"/>
      <c r="M42" s="133"/>
      <c r="N42" s="133"/>
      <c r="O42" s="133"/>
      <c r="P42" s="133"/>
      <c r="Q42" s="133"/>
      <c r="R42" s="133"/>
      <c r="S42" s="133"/>
      <c r="T42" s="133"/>
      <c r="U42" s="133"/>
      <c r="V42" s="133"/>
      <c r="W42" s="133"/>
      <c r="X42" s="133"/>
      <c r="Y42" s="133"/>
      <c r="Z42" s="133"/>
      <c r="AA42" s="133"/>
      <c r="AB42" s="133"/>
      <c r="AC42" s="133"/>
      <c r="AD42" s="133"/>
      <c r="AE42" s="133"/>
      <c r="AF42" s="133"/>
      <c r="AG42" s="133"/>
      <c r="AH42" s="134"/>
      <c r="AI42" s="110"/>
      <c r="AJ42" s="111"/>
      <c r="AK42" s="111"/>
      <c r="AL42" s="111"/>
      <c r="AM42" s="112"/>
      <c r="AN42" s="113"/>
      <c r="AO42" s="114"/>
      <c r="AP42" s="115"/>
      <c r="AQ42" s="110"/>
      <c r="AR42" s="111"/>
      <c r="AS42" s="111"/>
      <c r="AT42" s="112"/>
      <c r="AU42" s="116"/>
      <c r="AV42" s="117"/>
      <c r="AW42" s="117"/>
      <c r="AX42" s="117"/>
      <c r="AY42" s="117"/>
      <c r="AZ42" s="117"/>
      <c r="BA42" s="118"/>
      <c r="BB42" s="119"/>
      <c r="BC42" s="120"/>
      <c r="BD42" s="120"/>
      <c r="BE42" s="121"/>
      <c r="BF42" s="14"/>
      <c r="BG42" s="14"/>
      <c r="BH42" s="54" t="e">
        <f t="shared" si="0"/>
        <v>#N/A</v>
      </c>
      <c r="BI42" s="51">
        <f t="shared" si="1"/>
        <v>0</v>
      </c>
      <c r="BJ42" s="14"/>
      <c r="BK42" s="59">
        <f t="shared" si="2"/>
        <v>0</v>
      </c>
      <c r="BL42" s="58" t="b">
        <f t="shared" si="3"/>
        <v>0</v>
      </c>
      <c r="BM42" s="14"/>
      <c r="BN42" s="57">
        <f t="shared" si="4"/>
        <v>0</v>
      </c>
      <c r="BO42" s="56">
        <f t="shared" si="4"/>
        <v>0</v>
      </c>
      <c r="BP42" s="55">
        <f t="shared" si="5"/>
        <v>0</v>
      </c>
      <c r="BQ42" s="14"/>
      <c r="BR42" s="54">
        <f t="shared" si="6"/>
        <v>0</v>
      </c>
      <c r="BS42" s="53">
        <f t="shared" si="7"/>
        <v>0</v>
      </c>
      <c r="BT42" s="53">
        <f t="shared" si="8"/>
        <v>0</v>
      </c>
      <c r="BU42" s="53">
        <f t="shared" si="9"/>
        <v>0</v>
      </c>
      <c r="BV42" s="53">
        <f t="shared" si="10"/>
        <v>0</v>
      </c>
      <c r="BW42" s="53">
        <f t="shared" si="11"/>
        <v>0</v>
      </c>
      <c r="BX42" s="53">
        <f t="shared" si="12"/>
        <v>0</v>
      </c>
      <c r="BY42" s="53">
        <f t="shared" si="13"/>
        <v>0</v>
      </c>
      <c r="BZ42" s="52">
        <f t="shared" si="14"/>
        <v>0</v>
      </c>
      <c r="CA42" s="52">
        <f t="shared" si="15"/>
        <v>0</v>
      </c>
      <c r="CB42" s="51">
        <f t="shared" si="16"/>
        <v>0</v>
      </c>
      <c r="CC42" s="14"/>
      <c r="CD42" s="54">
        <f t="shared" si="17"/>
        <v>1</v>
      </c>
      <c r="CE42" s="53">
        <f t="shared" si="18"/>
        <v>1</v>
      </c>
      <c r="CF42" s="53">
        <f t="shared" si="19"/>
        <v>1</v>
      </c>
      <c r="CG42" s="53">
        <f t="shared" si="20"/>
        <v>1</v>
      </c>
      <c r="CH42" s="53">
        <f t="shared" si="21"/>
        <v>1</v>
      </c>
      <c r="CI42" s="53">
        <f t="shared" si="22"/>
        <v>1</v>
      </c>
      <c r="CJ42" s="53">
        <f t="shared" si="23"/>
        <v>1</v>
      </c>
      <c r="CK42" s="53">
        <f t="shared" si="24"/>
        <v>1</v>
      </c>
      <c r="CL42" s="52">
        <f t="shared" si="25"/>
        <v>4</v>
      </c>
      <c r="CM42" s="52">
        <f t="shared" si="26"/>
        <v>4</v>
      </c>
      <c r="CN42" s="51">
        <f t="shared" si="27"/>
        <v>6</v>
      </c>
      <c r="CO42" s="14"/>
      <c r="CP42" s="14"/>
      <c r="CQ42" s="14"/>
      <c r="CR42" s="14"/>
      <c r="CS42" s="14"/>
      <c r="CT42" s="14"/>
      <c r="CU42" s="18" t="s">
        <v>129</v>
      </c>
      <c r="CV42" s="17">
        <v>26</v>
      </c>
      <c r="CW42" s="18" t="s">
        <v>135</v>
      </c>
      <c r="CX42" s="17">
        <v>32</v>
      </c>
      <c r="CY42" s="14"/>
      <c r="CZ42" s="14"/>
    </row>
    <row r="43" spans="2:104" s="19" customFormat="1" ht="12.75" customHeight="1">
      <c r="B43" s="50">
        <v>27</v>
      </c>
      <c r="C43" s="128"/>
      <c r="D43" s="129"/>
      <c r="E43" s="130"/>
      <c r="F43" s="131"/>
      <c r="G43" s="131"/>
      <c r="H43" s="131"/>
      <c r="I43" s="131"/>
      <c r="J43" s="131"/>
      <c r="K43" s="131"/>
      <c r="L43" s="132"/>
      <c r="M43" s="133"/>
      <c r="N43" s="133"/>
      <c r="O43" s="133"/>
      <c r="P43" s="133"/>
      <c r="Q43" s="133"/>
      <c r="R43" s="133"/>
      <c r="S43" s="133"/>
      <c r="T43" s="133"/>
      <c r="U43" s="133"/>
      <c r="V43" s="133"/>
      <c r="W43" s="133"/>
      <c r="X43" s="133"/>
      <c r="Y43" s="133"/>
      <c r="Z43" s="133"/>
      <c r="AA43" s="133"/>
      <c r="AB43" s="133"/>
      <c r="AC43" s="133"/>
      <c r="AD43" s="133"/>
      <c r="AE43" s="133"/>
      <c r="AF43" s="133"/>
      <c r="AG43" s="133"/>
      <c r="AH43" s="134"/>
      <c r="AI43" s="110"/>
      <c r="AJ43" s="111"/>
      <c r="AK43" s="111"/>
      <c r="AL43" s="111"/>
      <c r="AM43" s="112"/>
      <c r="AN43" s="113"/>
      <c r="AO43" s="114"/>
      <c r="AP43" s="115"/>
      <c r="AQ43" s="110"/>
      <c r="AR43" s="111"/>
      <c r="AS43" s="111"/>
      <c r="AT43" s="112"/>
      <c r="AU43" s="116"/>
      <c r="AV43" s="117"/>
      <c r="AW43" s="117"/>
      <c r="AX43" s="117"/>
      <c r="AY43" s="117"/>
      <c r="AZ43" s="117"/>
      <c r="BA43" s="118"/>
      <c r="BB43" s="119"/>
      <c r="BC43" s="120"/>
      <c r="BD43" s="120"/>
      <c r="BE43" s="121"/>
      <c r="BF43" s="14"/>
      <c r="BG43" s="14"/>
      <c r="BH43" s="54" t="e">
        <f t="shared" si="0"/>
        <v>#N/A</v>
      </c>
      <c r="BI43" s="51">
        <f t="shared" si="1"/>
        <v>0</v>
      </c>
      <c r="BJ43" s="14"/>
      <c r="BK43" s="59">
        <f t="shared" si="2"/>
        <v>0</v>
      </c>
      <c r="BL43" s="58" t="b">
        <f t="shared" si="3"/>
        <v>0</v>
      </c>
      <c r="BM43" s="14"/>
      <c r="BN43" s="57">
        <f t="shared" si="4"/>
        <v>0</v>
      </c>
      <c r="BO43" s="56">
        <f t="shared" si="4"/>
        <v>0</v>
      </c>
      <c r="BP43" s="55">
        <f t="shared" si="5"/>
        <v>0</v>
      </c>
      <c r="BQ43" s="14"/>
      <c r="BR43" s="54">
        <f t="shared" si="6"/>
        <v>0</v>
      </c>
      <c r="BS43" s="53">
        <f t="shared" si="7"/>
        <v>0</v>
      </c>
      <c r="BT43" s="53">
        <f t="shared" si="8"/>
        <v>0</v>
      </c>
      <c r="BU43" s="53">
        <f t="shared" si="9"/>
        <v>0</v>
      </c>
      <c r="BV43" s="53">
        <f t="shared" si="10"/>
        <v>0</v>
      </c>
      <c r="BW43" s="53">
        <f t="shared" si="11"/>
        <v>0</v>
      </c>
      <c r="BX43" s="53">
        <f t="shared" si="12"/>
        <v>0</v>
      </c>
      <c r="BY43" s="53">
        <f t="shared" si="13"/>
        <v>0</v>
      </c>
      <c r="BZ43" s="52">
        <f t="shared" si="14"/>
        <v>0</v>
      </c>
      <c r="CA43" s="52">
        <f t="shared" si="15"/>
        <v>0</v>
      </c>
      <c r="CB43" s="51">
        <f t="shared" si="16"/>
        <v>0</v>
      </c>
      <c r="CC43" s="14"/>
      <c r="CD43" s="54">
        <f t="shared" si="17"/>
        <v>1</v>
      </c>
      <c r="CE43" s="53">
        <f t="shared" si="18"/>
        <v>1</v>
      </c>
      <c r="CF43" s="53">
        <f t="shared" si="19"/>
        <v>1</v>
      </c>
      <c r="CG43" s="53">
        <f t="shared" si="20"/>
        <v>1</v>
      </c>
      <c r="CH43" s="53">
        <f t="shared" si="21"/>
        <v>1</v>
      </c>
      <c r="CI43" s="53">
        <f t="shared" si="22"/>
        <v>1</v>
      </c>
      <c r="CJ43" s="53">
        <f t="shared" si="23"/>
        <v>1</v>
      </c>
      <c r="CK43" s="53">
        <f t="shared" si="24"/>
        <v>1</v>
      </c>
      <c r="CL43" s="52">
        <f t="shared" si="25"/>
        <v>4</v>
      </c>
      <c r="CM43" s="52">
        <f t="shared" si="26"/>
        <v>4</v>
      </c>
      <c r="CN43" s="51">
        <f t="shared" si="27"/>
        <v>6</v>
      </c>
      <c r="CO43" s="14"/>
      <c r="CP43" s="14"/>
      <c r="CQ43" s="14"/>
      <c r="CR43" s="14"/>
      <c r="CS43" s="14"/>
      <c r="CT43" s="14"/>
      <c r="CU43" s="18" t="s">
        <v>130</v>
      </c>
      <c r="CV43" s="17">
        <v>27</v>
      </c>
      <c r="CW43" s="18" t="s">
        <v>136</v>
      </c>
      <c r="CX43" s="17">
        <v>33</v>
      </c>
      <c r="CY43" s="14"/>
      <c r="CZ43" s="14"/>
    </row>
    <row r="44" spans="2:104" s="19" customFormat="1" ht="12.75" customHeight="1">
      <c r="B44" s="50">
        <v>28</v>
      </c>
      <c r="C44" s="128"/>
      <c r="D44" s="129"/>
      <c r="E44" s="130"/>
      <c r="F44" s="131"/>
      <c r="G44" s="131"/>
      <c r="H44" s="131"/>
      <c r="I44" s="131"/>
      <c r="J44" s="131"/>
      <c r="K44" s="131"/>
      <c r="L44" s="132"/>
      <c r="M44" s="133"/>
      <c r="N44" s="133"/>
      <c r="O44" s="133"/>
      <c r="P44" s="133"/>
      <c r="Q44" s="133"/>
      <c r="R44" s="133"/>
      <c r="S44" s="133"/>
      <c r="T44" s="133"/>
      <c r="U44" s="133"/>
      <c r="V44" s="133"/>
      <c r="W44" s="133"/>
      <c r="X44" s="133"/>
      <c r="Y44" s="133"/>
      <c r="Z44" s="133"/>
      <c r="AA44" s="133"/>
      <c r="AB44" s="133"/>
      <c r="AC44" s="133"/>
      <c r="AD44" s="133"/>
      <c r="AE44" s="133"/>
      <c r="AF44" s="133"/>
      <c r="AG44" s="133"/>
      <c r="AH44" s="134"/>
      <c r="AI44" s="110"/>
      <c r="AJ44" s="111"/>
      <c r="AK44" s="111"/>
      <c r="AL44" s="111"/>
      <c r="AM44" s="112"/>
      <c r="AN44" s="113"/>
      <c r="AO44" s="114"/>
      <c r="AP44" s="115"/>
      <c r="AQ44" s="110"/>
      <c r="AR44" s="111"/>
      <c r="AS44" s="111"/>
      <c r="AT44" s="112"/>
      <c r="AU44" s="116"/>
      <c r="AV44" s="117"/>
      <c r="AW44" s="117"/>
      <c r="AX44" s="117"/>
      <c r="AY44" s="117"/>
      <c r="AZ44" s="117"/>
      <c r="BA44" s="118"/>
      <c r="BB44" s="119"/>
      <c r="BC44" s="120"/>
      <c r="BD44" s="120"/>
      <c r="BE44" s="121"/>
      <c r="BF44" s="14"/>
      <c r="BG44" s="14"/>
      <c r="BH44" s="54" t="e">
        <f t="shared" si="0"/>
        <v>#N/A</v>
      </c>
      <c r="BI44" s="51">
        <f t="shared" si="1"/>
        <v>0</v>
      </c>
      <c r="BJ44" s="14"/>
      <c r="BK44" s="59">
        <f t="shared" si="2"/>
        <v>0</v>
      </c>
      <c r="BL44" s="58" t="b">
        <f t="shared" si="3"/>
        <v>0</v>
      </c>
      <c r="BM44" s="14"/>
      <c r="BN44" s="57">
        <f t="shared" si="4"/>
        <v>0</v>
      </c>
      <c r="BO44" s="56">
        <f t="shared" si="4"/>
        <v>0</v>
      </c>
      <c r="BP44" s="55">
        <f t="shared" si="5"/>
        <v>0</v>
      </c>
      <c r="BQ44" s="14"/>
      <c r="BR44" s="54">
        <f t="shared" si="6"/>
        <v>0</v>
      </c>
      <c r="BS44" s="53">
        <f t="shared" si="7"/>
        <v>0</v>
      </c>
      <c r="BT44" s="53">
        <f t="shared" si="8"/>
        <v>0</v>
      </c>
      <c r="BU44" s="53">
        <f t="shared" si="9"/>
        <v>0</v>
      </c>
      <c r="BV44" s="53">
        <f t="shared" si="10"/>
        <v>0</v>
      </c>
      <c r="BW44" s="53">
        <f t="shared" si="11"/>
        <v>0</v>
      </c>
      <c r="BX44" s="53">
        <f t="shared" si="12"/>
        <v>0</v>
      </c>
      <c r="BY44" s="53">
        <f t="shared" si="13"/>
        <v>0</v>
      </c>
      <c r="BZ44" s="52">
        <f t="shared" si="14"/>
        <v>0</v>
      </c>
      <c r="CA44" s="52">
        <f t="shared" si="15"/>
        <v>0</v>
      </c>
      <c r="CB44" s="51">
        <f t="shared" si="16"/>
        <v>0</v>
      </c>
      <c r="CC44" s="14"/>
      <c r="CD44" s="54">
        <f t="shared" si="17"/>
        <v>1</v>
      </c>
      <c r="CE44" s="53">
        <f t="shared" si="18"/>
        <v>1</v>
      </c>
      <c r="CF44" s="53">
        <f t="shared" si="19"/>
        <v>1</v>
      </c>
      <c r="CG44" s="53">
        <f t="shared" si="20"/>
        <v>1</v>
      </c>
      <c r="CH44" s="53">
        <f t="shared" si="21"/>
        <v>1</v>
      </c>
      <c r="CI44" s="53">
        <f t="shared" si="22"/>
        <v>1</v>
      </c>
      <c r="CJ44" s="53">
        <f t="shared" si="23"/>
        <v>1</v>
      </c>
      <c r="CK44" s="53">
        <f t="shared" si="24"/>
        <v>1</v>
      </c>
      <c r="CL44" s="52">
        <f t="shared" si="25"/>
        <v>4</v>
      </c>
      <c r="CM44" s="52">
        <f t="shared" si="26"/>
        <v>4</v>
      </c>
      <c r="CN44" s="51">
        <f t="shared" si="27"/>
        <v>6</v>
      </c>
      <c r="CO44" s="14"/>
      <c r="CP44" s="14"/>
      <c r="CQ44" s="14"/>
      <c r="CR44" s="14"/>
      <c r="CS44" s="14"/>
      <c r="CT44" s="14"/>
      <c r="CU44" s="18" t="s">
        <v>131</v>
      </c>
      <c r="CV44" s="17">
        <v>28</v>
      </c>
      <c r="CW44" s="18" t="s">
        <v>137</v>
      </c>
      <c r="CX44" s="17">
        <v>34</v>
      </c>
      <c r="CY44" s="14"/>
      <c r="CZ44" s="14"/>
    </row>
    <row r="45" spans="2:104" s="19" customFormat="1" ht="12.75" customHeight="1">
      <c r="B45" s="50">
        <v>29</v>
      </c>
      <c r="C45" s="128"/>
      <c r="D45" s="129"/>
      <c r="E45" s="130"/>
      <c r="F45" s="131"/>
      <c r="G45" s="131"/>
      <c r="H45" s="131"/>
      <c r="I45" s="131"/>
      <c r="J45" s="131"/>
      <c r="K45" s="131"/>
      <c r="L45" s="132"/>
      <c r="M45" s="133"/>
      <c r="N45" s="133"/>
      <c r="O45" s="133"/>
      <c r="P45" s="133"/>
      <c r="Q45" s="133"/>
      <c r="R45" s="133"/>
      <c r="S45" s="133"/>
      <c r="T45" s="133"/>
      <c r="U45" s="133"/>
      <c r="V45" s="133"/>
      <c r="W45" s="133"/>
      <c r="X45" s="133"/>
      <c r="Y45" s="133"/>
      <c r="Z45" s="133"/>
      <c r="AA45" s="133"/>
      <c r="AB45" s="133"/>
      <c r="AC45" s="133"/>
      <c r="AD45" s="133"/>
      <c r="AE45" s="133"/>
      <c r="AF45" s="133"/>
      <c r="AG45" s="133"/>
      <c r="AH45" s="134"/>
      <c r="AI45" s="110"/>
      <c r="AJ45" s="111"/>
      <c r="AK45" s="111"/>
      <c r="AL45" s="111"/>
      <c r="AM45" s="112"/>
      <c r="AN45" s="113"/>
      <c r="AO45" s="114"/>
      <c r="AP45" s="115"/>
      <c r="AQ45" s="110"/>
      <c r="AR45" s="111"/>
      <c r="AS45" s="111"/>
      <c r="AT45" s="112"/>
      <c r="AU45" s="116"/>
      <c r="AV45" s="117"/>
      <c r="AW45" s="117"/>
      <c r="AX45" s="117"/>
      <c r="AY45" s="117"/>
      <c r="AZ45" s="117"/>
      <c r="BA45" s="118"/>
      <c r="BB45" s="119"/>
      <c r="BC45" s="120"/>
      <c r="BD45" s="120"/>
      <c r="BE45" s="121"/>
      <c r="BF45" s="14"/>
      <c r="BG45" s="14"/>
      <c r="BH45" s="54" t="e">
        <f t="shared" si="0"/>
        <v>#N/A</v>
      </c>
      <c r="BI45" s="51">
        <f t="shared" si="1"/>
        <v>0</v>
      </c>
      <c r="BJ45" s="14"/>
      <c r="BK45" s="59">
        <f t="shared" si="2"/>
        <v>0</v>
      </c>
      <c r="BL45" s="58" t="b">
        <f t="shared" si="3"/>
        <v>0</v>
      </c>
      <c r="BM45" s="14"/>
      <c r="BN45" s="57">
        <f t="shared" si="4"/>
        <v>0</v>
      </c>
      <c r="BO45" s="56">
        <f t="shared" si="4"/>
        <v>0</v>
      </c>
      <c r="BP45" s="55">
        <f t="shared" si="5"/>
        <v>0</v>
      </c>
      <c r="BQ45" s="14"/>
      <c r="BR45" s="54">
        <f t="shared" si="6"/>
        <v>0</v>
      </c>
      <c r="BS45" s="53">
        <f t="shared" si="7"/>
        <v>0</v>
      </c>
      <c r="BT45" s="53">
        <f t="shared" si="8"/>
        <v>0</v>
      </c>
      <c r="BU45" s="53">
        <f t="shared" si="9"/>
        <v>0</v>
      </c>
      <c r="BV45" s="53">
        <f t="shared" si="10"/>
        <v>0</v>
      </c>
      <c r="BW45" s="53">
        <f t="shared" si="11"/>
        <v>0</v>
      </c>
      <c r="BX45" s="53">
        <f t="shared" si="12"/>
        <v>0</v>
      </c>
      <c r="BY45" s="53">
        <f t="shared" si="13"/>
        <v>0</v>
      </c>
      <c r="BZ45" s="52">
        <f t="shared" si="14"/>
        <v>0</v>
      </c>
      <c r="CA45" s="52">
        <f t="shared" si="15"/>
        <v>0</v>
      </c>
      <c r="CB45" s="51">
        <f t="shared" si="16"/>
        <v>0</v>
      </c>
      <c r="CC45" s="14"/>
      <c r="CD45" s="54">
        <f t="shared" si="17"/>
        <v>1</v>
      </c>
      <c r="CE45" s="53">
        <f t="shared" si="18"/>
        <v>1</v>
      </c>
      <c r="CF45" s="53">
        <f t="shared" si="19"/>
        <v>1</v>
      </c>
      <c r="CG45" s="53">
        <f t="shared" si="20"/>
        <v>1</v>
      </c>
      <c r="CH45" s="53">
        <f t="shared" si="21"/>
        <v>1</v>
      </c>
      <c r="CI45" s="53">
        <f t="shared" si="22"/>
        <v>1</v>
      </c>
      <c r="CJ45" s="53">
        <f t="shared" si="23"/>
        <v>1</v>
      </c>
      <c r="CK45" s="53">
        <f t="shared" si="24"/>
        <v>1</v>
      </c>
      <c r="CL45" s="52">
        <f t="shared" si="25"/>
        <v>4</v>
      </c>
      <c r="CM45" s="52">
        <f t="shared" si="26"/>
        <v>4</v>
      </c>
      <c r="CN45" s="51">
        <f t="shared" si="27"/>
        <v>6</v>
      </c>
      <c r="CO45" s="14"/>
      <c r="CP45" s="14"/>
      <c r="CQ45" s="14"/>
      <c r="CR45" s="14"/>
      <c r="CS45" s="14"/>
      <c r="CT45" s="14"/>
      <c r="CU45" s="18" t="s">
        <v>132</v>
      </c>
      <c r="CV45" s="17">
        <v>29</v>
      </c>
      <c r="CW45" s="18" t="s">
        <v>138</v>
      </c>
      <c r="CX45" s="17">
        <v>35</v>
      </c>
      <c r="CY45" s="14"/>
      <c r="CZ45" s="14"/>
    </row>
    <row r="46" spans="2:104" s="19" customFormat="1" ht="12.75" customHeight="1" thickBot="1">
      <c r="B46" s="50">
        <v>30</v>
      </c>
      <c r="C46" s="128"/>
      <c r="D46" s="129"/>
      <c r="E46" s="130"/>
      <c r="F46" s="131"/>
      <c r="G46" s="131"/>
      <c r="H46" s="131"/>
      <c r="I46" s="131"/>
      <c r="J46" s="131"/>
      <c r="K46" s="131"/>
      <c r="L46" s="132"/>
      <c r="M46" s="133"/>
      <c r="N46" s="133"/>
      <c r="O46" s="133"/>
      <c r="P46" s="133"/>
      <c r="Q46" s="133"/>
      <c r="R46" s="133"/>
      <c r="S46" s="133"/>
      <c r="T46" s="133"/>
      <c r="U46" s="133"/>
      <c r="V46" s="133"/>
      <c r="W46" s="133"/>
      <c r="X46" s="133"/>
      <c r="Y46" s="133"/>
      <c r="Z46" s="133"/>
      <c r="AA46" s="133"/>
      <c r="AB46" s="133"/>
      <c r="AC46" s="133"/>
      <c r="AD46" s="133"/>
      <c r="AE46" s="133"/>
      <c r="AF46" s="133"/>
      <c r="AG46" s="133"/>
      <c r="AH46" s="134"/>
      <c r="AI46" s="110"/>
      <c r="AJ46" s="111"/>
      <c r="AK46" s="111"/>
      <c r="AL46" s="111"/>
      <c r="AM46" s="112"/>
      <c r="AN46" s="113"/>
      <c r="AO46" s="114"/>
      <c r="AP46" s="115"/>
      <c r="AQ46" s="110"/>
      <c r="AR46" s="111"/>
      <c r="AS46" s="111"/>
      <c r="AT46" s="112"/>
      <c r="AU46" s="116"/>
      <c r="AV46" s="117"/>
      <c r="AW46" s="117"/>
      <c r="AX46" s="117"/>
      <c r="AY46" s="117"/>
      <c r="AZ46" s="117"/>
      <c r="BA46" s="118"/>
      <c r="BB46" s="119"/>
      <c r="BC46" s="120"/>
      <c r="BD46" s="120"/>
      <c r="BE46" s="121"/>
      <c r="BF46" s="14"/>
      <c r="BG46" s="14"/>
      <c r="BH46" s="44" t="e">
        <f t="shared" si="0"/>
        <v>#N/A</v>
      </c>
      <c r="BI46" s="41">
        <f t="shared" si="1"/>
        <v>0</v>
      </c>
      <c r="BJ46" s="14"/>
      <c r="BK46" s="49">
        <f t="shared" si="2"/>
        <v>0</v>
      </c>
      <c r="BL46" s="48" t="b">
        <f t="shared" si="3"/>
        <v>0</v>
      </c>
      <c r="BM46" s="14"/>
      <c r="BN46" s="47">
        <f t="shared" si="4"/>
        <v>0</v>
      </c>
      <c r="BO46" s="46">
        <f t="shared" si="4"/>
        <v>0</v>
      </c>
      <c r="BP46" s="45">
        <f t="shared" si="5"/>
        <v>0</v>
      </c>
      <c r="BQ46" s="14"/>
      <c r="BR46" s="44">
        <f t="shared" si="6"/>
        <v>0</v>
      </c>
      <c r="BS46" s="43">
        <f t="shared" si="7"/>
        <v>0</v>
      </c>
      <c r="BT46" s="43">
        <f t="shared" si="8"/>
        <v>0</v>
      </c>
      <c r="BU46" s="43">
        <f t="shared" si="9"/>
        <v>0</v>
      </c>
      <c r="BV46" s="43">
        <f t="shared" si="10"/>
        <v>0</v>
      </c>
      <c r="BW46" s="43">
        <f t="shared" si="11"/>
        <v>0</v>
      </c>
      <c r="BX46" s="43">
        <f t="shared" si="12"/>
        <v>0</v>
      </c>
      <c r="BY46" s="43">
        <f t="shared" si="13"/>
        <v>0</v>
      </c>
      <c r="BZ46" s="42">
        <f t="shared" si="14"/>
        <v>0</v>
      </c>
      <c r="CA46" s="42">
        <f t="shared" si="15"/>
        <v>0</v>
      </c>
      <c r="CB46" s="41">
        <f t="shared" si="16"/>
        <v>0</v>
      </c>
      <c r="CC46" s="14"/>
      <c r="CD46" s="44">
        <f t="shared" si="17"/>
        <v>1</v>
      </c>
      <c r="CE46" s="43">
        <f t="shared" si="18"/>
        <v>1</v>
      </c>
      <c r="CF46" s="43">
        <f t="shared" si="19"/>
        <v>1</v>
      </c>
      <c r="CG46" s="43">
        <f t="shared" si="20"/>
        <v>1</v>
      </c>
      <c r="CH46" s="43">
        <f t="shared" si="21"/>
        <v>1</v>
      </c>
      <c r="CI46" s="43">
        <f t="shared" si="22"/>
        <v>1</v>
      </c>
      <c r="CJ46" s="43">
        <f t="shared" si="23"/>
        <v>1</v>
      </c>
      <c r="CK46" s="43">
        <f t="shared" si="24"/>
        <v>1</v>
      </c>
      <c r="CL46" s="42">
        <f t="shared" si="25"/>
        <v>4</v>
      </c>
      <c r="CM46" s="42">
        <f t="shared" si="26"/>
        <v>4</v>
      </c>
      <c r="CN46" s="41">
        <f t="shared" si="27"/>
        <v>6</v>
      </c>
      <c r="CO46" s="14"/>
      <c r="CP46" s="14"/>
      <c r="CQ46" s="14"/>
      <c r="CR46" s="14"/>
      <c r="CS46" s="14"/>
      <c r="CT46" s="14"/>
      <c r="CU46" s="18" t="s">
        <v>133</v>
      </c>
      <c r="CV46" s="17">
        <v>30</v>
      </c>
      <c r="CW46" s="18" t="s">
        <v>139</v>
      </c>
      <c r="CX46" s="17">
        <v>36</v>
      </c>
      <c r="CY46" s="14"/>
      <c r="CZ46" s="14"/>
    </row>
    <row r="47" spans="2:104" s="19" customFormat="1" ht="12.75" customHeight="1" thickTop="1" thickBot="1">
      <c r="AT47" s="14"/>
      <c r="AU47" s="14"/>
      <c r="AV47" s="14"/>
      <c r="AW47" s="14"/>
      <c r="AX47" s="14"/>
      <c r="AY47" s="14"/>
      <c r="AZ47" s="14"/>
      <c r="BA47" s="14"/>
      <c r="BB47" s="14"/>
      <c r="BC47" s="14"/>
      <c r="BD47" s="14"/>
      <c r="BF47" s="14"/>
      <c r="BG47" s="14"/>
      <c r="BH47" s="14"/>
      <c r="BI47" s="14"/>
      <c r="BJ47" s="14"/>
      <c r="BK47" s="14"/>
      <c r="BL47" s="14"/>
      <c r="BM47" s="14"/>
      <c r="BN47" s="40"/>
      <c r="BO47" s="40"/>
      <c r="BP47" s="40"/>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8" t="s">
        <v>134</v>
      </c>
      <c r="CV47" s="17">
        <v>31</v>
      </c>
      <c r="CW47" s="18" t="s">
        <v>140</v>
      </c>
      <c r="CX47" s="17">
        <v>37</v>
      </c>
      <c r="CY47" s="14"/>
      <c r="CZ47" s="14"/>
    </row>
    <row r="48" spans="2:104" ht="12.75" customHeight="1" thickTop="1" thickBot="1">
      <c r="AK48" s="142" t="s">
        <v>8</v>
      </c>
      <c r="AL48" s="142"/>
      <c r="AM48" s="142"/>
      <c r="AN48" s="142"/>
      <c r="AO48" s="142"/>
      <c r="AP48" s="142"/>
      <c r="AQ48" s="142"/>
      <c r="AR48" s="39"/>
      <c r="AS48" s="142" t="s">
        <v>12</v>
      </c>
      <c r="AT48" s="142"/>
      <c r="AU48" s="142"/>
      <c r="AV48" s="142"/>
      <c r="AW48" s="142"/>
      <c r="AX48" s="142"/>
      <c r="AY48" s="142"/>
      <c r="AZ48" s="142" t="s">
        <v>7</v>
      </c>
      <c r="BA48" s="142"/>
      <c r="BB48" s="142"/>
      <c r="BC48" s="142"/>
      <c r="BD48" s="142"/>
      <c r="BE48" s="142"/>
      <c r="BM48" s="23" t="s">
        <v>206</v>
      </c>
      <c r="BN48" s="30">
        <f>SUM(BN17:BN46)</f>
        <v>0</v>
      </c>
      <c r="BO48" s="29">
        <f>SUM(BO17:BO46)</f>
        <v>0</v>
      </c>
      <c r="BP48" s="28">
        <f>SUM(BP17:BP46)</f>
        <v>0</v>
      </c>
      <c r="CU48" s="18" t="s">
        <v>135</v>
      </c>
      <c r="CV48" s="17">
        <v>32</v>
      </c>
      <c r="CW48" s="18" t="s">
        <v>141</v>
      </c>
      <c r="CX48" s="17">
        <v>38</v>
      </c>
    </row>
    <row r="49" spans="20:102" ht="12.75" customHeight="1" thickTop="1" thickBot="1">
      <c r="AF49" s="122" t="s">
        <v>191</v>
      </c>
      <c r="AG49" s="122"/>
      <c r="AH49" s="122"/>
      <c r="AI49" s="123"/>
      <c r="AJ49" s="32"/>
      <c r="AK49" s="106">
        <f>BN55+BO55</f>
        <v>0</v>
      </c>
      <c r="AL49" s="107"/>
      <c r="AM49" s="107"/>
      <c r="AN49" s="108"/>
      <c r="AO49" s="108"/>
      <c r="AP49" s="108"/>
      <c r="AQ49" s="109"/>
      <c r="AR49" s="36"/>
      <c r="AS49" s="106">
        <f>BN54+BO54</f>
        <v>0</v>
      </c>
      <c r="AT49" s="108"/>
      <c r="AU49" s="108"/>
      <c r="AV49" s="108"/>
      <c r="AW49" s="108"/>
      <c r="AX49" s="108"/>
      <c r="AY49" s="109"/>
      <c r="AZ49" s="106">
        <f>BN56+BO56</f>
        <v>0</v>
      </c>
      <c r="BA49" s="107"/>
      <c r="BB49" s="108"/>
      <c r="BC49" s="108"/>
      <c r="BD49" s="108"/>
      <c r="BE49" s="109"/>
      <c r="BK49" s="100" t="s">
        <v>205</v>
      </c>
      <c r="BL49" s="101"/>
      <c r="BM49" s="23" t="s">
        <v>204</v>
      </c>
      <c r="BN49" s="38">
        <f>BN48*$V$11</f>
        <v>0</v>
      </c>
      <c r="BO49" s="37">
        <f>BO48*$V$11/($V$11+1)</f>
        <v>0</v>
      </c>
      <c r="BP49" s="20"/>
      <c r="BQ49" s="104" t="s">
        <v>199</v>
      </c>
      <c r="BR49" s="104"/>
      <c r="BS49" s="104"/>
      <c r="BT49" s="104"/>
      <c r="CU49" s="18" t="s">
        <v>136</v>
      </c>
      <c r="CV49" s="17">
        <v>33</v>
      </c>
      <c r="CW49" s="18" t="s">
        <v>142</v>
      </c>
      <c r="CX49" s="17">
        <v>39</v>
      </c>
    </row>
    <row r="50" spans="20:102" ht="12.75" customHeight="1" thickTop="1" thickBot="1">
      <c r="AF50" s="122" t="s">
        <v>192</v>
      </c>
      <c r="AG50" s="122"/>
      <c r="AH50" s="122"/>
      <c r="AI50" s="123"/>
      <c r="AJ50" s="32"/>
      <c r="AK50" s="106">
        <f>BP48</f>
        <v>0</v>
      </c>
      <c r="AL50" s="107"/>
      <c r="AM50" s="107"/>
      <c r="AN50" s="108"/>
      <c r="AO50" s="108"/>
      <c r="AP50" s="108"/>
      <c r="AQ50" s="109"/>
      <c r="AR50" s="36"/>
      <c r="AS50" s="106"/>
      <c r="AT50" s="108"/>
      <c r="AU50" s="108"/>
      <c r="AV50" s="108"/>
      <c r="AW50" s="108"/>
      <c r="AX50" s="108"/>
      <c r="AY50" s="109"/>
      <c r="AZ50" s="106">
        <f>BP48</f>
        <v>0</v>
      </c>
      <c r="BA50" s="107"/>
      <c r="BB50" s="108"/>
      <c r="BC50" s="108"/>
      <c r="BD50" s="108"/>
      <c r="BE50" s="109"/>
      <c r="BK50" s="102" t="s">
        <v>198</v>
      </c>
      <c r="BL50" s="103"/>
      <c r="BM50" s="23" t="s">
        <v>203</v>
      </c>
      <c r="BN50" s="27">
        <f>IF($AA$10=$BQ50,ROUND(BN$49,0),0)</f>
        <v>0</v>
      </c>
      <c r="BO50" s="26">
        <f>IF($AA$10=$BQ50,ROUND(BO$49,0),0)</f>
        <v>0</v>
      </c>
      <c r="BP50" s="25"/>
      <c r="BQ50" s="104" t="str">
        <f>$CP24</f>
        <v>四捨五入</v>
      </c>
      <c r="BR50" s="104"/>
      <c r="BS50" s="104"/>
      <c r="BT50" s="104"/>
      <c r="CU50" s="18" t="s">
        <v>137</v>
      </c>
      <c r="CV50" s="17">
        <v>34</v>
      </c>
      <c r="CW50" s="18" t="s">
        <v>107</v>
      </c>
      <c r="CX50" s="17">
        <v>4</v>
      </c>
    </row>
    <row r="51" spans="20:102" ht="12.75" customHeight="1" thickTop="1" thickBot="1">
      <c r="AF51" s="122" t="s">
        <v>198</v>
      </c>
      <c r="AG51" s="122"/>
      <c r="AH51" s="122"/>
      <c r="AI51" s="123"/>
      <c r="AJ51" s="32"/>
      <c r="AK51" s="135">
        <f>IF(BL51,0,IF($AC$13="税込",-AS51,0))</f>
        <v>0</v>
      </c>
      <c r="AL51" s="136"/>
      <c r="AM51" s="136"/>
      <c r="AN51" s="137"/>
      <c r="AO51" s="137"/>
      <c r="AP51" s="137"/>
      <c r="AQ51" s="138"/>
      <c r="AR51" s="35"/>
      <c r="AS51" s="139"/>
      <c r="AT51" s="140"/>
      <c r="AU51" s="140"/>
      <c r="AV51" s="140"/>
      <c r="AW51" s="140"/>
      <c r="AX51" s="140"/>
      <c r="AY51" s="141"/>
      <c r="AZ51" s="135">
        <f>IF(BL51,0,IF($AC$13&lt;&gt;"税込",AS51,0))</f>
        <v>0</v>
      </c>
      <c r="BA51" s="136"/>
      <c r="BB51" s="137"/>
      <c r="BC51" s="137"/>
      <c r="BD51" s="137"/>
      <c r="BE51" s="138"/>
      <c r="BK51" s="34">
        <f>AS51+0</f>
        <v>0</v>
      </c>
      <c r="BL51" s="33" t="b">
        <f>ISERROR(BK51)</f>
        <v>0</v>
      </c>
      <c r="BM51" s="23"/>
      <c r="BN51" s="27">
        <f>IF($AA$10=$BQ51,ROUNDDOWN(BN$49,0),0)</f>
        <v>0</v>
      </c>
      <c r="BO51" s="26">
        <f>IF($AA$10=$BQ51,ROUNDDOWN(BO$49,0),0)</f>
        <v>0</v>
      </c>
      <c r="BP51" s="25"/>
      <c r="BQ51" s="104" t="str">
        <f>$CP25</f>
        <v>切り捨て</v>
      </c>
      <c r="BR51" s="104"/>
      <c r="BS51" s="104"/>
      <c r="BT51" s="104"/>
      <c r="CU51" s="18" t="s">
        <v>138</v>
      </c>
      <c r="CV51" s="17">
        <v>35</v>
      </c>
      <c r="CW51" s="18" t="s">
        <v>143</v>
      </c>
      <c r="CX51" s="17">
        <v>40</v>
      </c>
    </row>
    <row r="52" spans="20:102" ht="12.75" customHeight="1" thickTop="1">
      <c r="AF52" s="122" t="s">
        <v>194</v>
      </c>
      <c r="AG52" s="122"/>
      <c r="AH52" s="122"/>
      <c r="AI52" s="123"/>
      <c r="AJ52" s="32"/>
      <c r="AK52" s="124">
        <f>AK49+AK50+AK51</f>
        <v>0</v>
      </c>
      <c r="AL52" s="125"/>
      <c r="AM52" s="125"/>
      <c r="AN52" s="126"/>
      <c r="AO52" s="126"/>
      <c r="AP52" s="126"/>
      <c r="AQ52" s="127"/>
      <c r="AR52" s="31"/>
      <c r="AS52" s="124">
        <f>AS49+AS50+IF(BL51,0,AS51)</f>
        <v>0</v>
      </c>
      <c r="AT52" s="125"/>
      <c r="AU52" s="125"/>
      <c r="AV52" s="126"/>
      <c r="AW52" s="126"/>
      <c r="AX52" s="126"/>
      <c r="AY52" s="127"/>
      <c r="AZ52" s="124">
        <f>AZ49+AZ50+AZ51</f>
        <v>0</v>
      </c>
      <c r="BA52" s="125"/>
      <c r="BB52" s="126"/>
      <c r="BC52" s="126"/>
      <c r="BD52" s="126"/>
      <c r="BE52" s="127"/>
      <c r="BM52" s="23"/>
      <c r="BN52" s="27">
        <f>IF($AA$10=$BQ52,ROUNDUP(BN$49,0),0)</f>
        <v>0</v>
      </c>
      <c r="BO52" s="26">
        <f>IF($AA$10=$BQ52,ROUNDUP(BO$49,0),0)</f>
        <v>0</v>
      </c>
      <c r="BP52" s="25"/>
      <c r="BQ52" s="104" t="str">
        <f>$CP26</f>
        <v>切り上げ</v>
      </c>
      <c r="BR52" s="104"/>
      <c r="BS52" s="104"/>
      <c r="BT52" s="104"/>
      <c r="CU52" s="18" t="s">
        <v>139</v>
      </c>
      <c r="CV52" s="17">
        <v>36</v>
      </c>
      <c r="CW52" s="18" t="s">
        <v>144</v>
      </c>
      <c r="CX52" s="17">
        <v>41</v>
      </c>
    </row>
    <row r="53" spans="20:102" ht="14.25" thickBot="1">
      <c r="BM53" s="23"/>
      <c r="BN53" s="22">
        <f>IF(AND($AA$10&lt;&gt;$BQ$50,$AA$10&lt;&gt;$BQ$51,$AA$10&lt;&gt;$BQ$52),ROUND(BN$49,0),0)</f>
        <v>0</v>
      </c>
      <c r="BO53" s="21">
        <f>IF(AND($AA$10&lt;&gt;$BQ$50,$AA$10&lt;&gt;$BQ$51,$AA$10&lt;&gt;$BQ$52),ROUND(BO$49,0),0)</f>
        <v>0</v>
      </c>
      <c r="BP53" s="20"/>
      <c r="BQ53" s="104" t="s">
        <v>202</v>
      </c>
      <c r="BR53" s="104"/>
      <c r="BS53" s="104"/>
      <c r="BT53" s="104"/>
      <c r="CU53" s="18" t="s">
        <v>140</v>
      </c>
      <c r="CV53" s="17">
        <v>37</v>
      </c>
      <c r="CW53" s="18" t="s">
        <v>145</v>
      </c>
      <c r="CX53" s="17">
        <v>42</v>
      </c>
    </row>
    <row r="54" spans="20:102" ht="14.25" hidden="1" thickTop="1">
      <c r="BM54" s="23" t="s">
        <v>24</v>
      </c>
      <c r="BN54" s="30">
        <f>BN50+BN51+BN52+BN53</f>
        <v>0</v>
      </c>
      <c r="BO54" s="29">
        <f>BO50+BO51+BO52+BO53</f>
        <v>0</v>
      </c>
      <c r="BP54" s="28"/>
      <c r="BQ54" s="104" t="s">
        <v>201</v>
      </c>
      <c r="BR54" s="104"/>
      <c r="BS54" s="104"/>
      <c r="BT54" s="104"/>
      <c r="CU54" s="18" t="s">
        <v>141</v>
      </c>
      <c r="CV54" s="17">
        <v>38</v>
      </c>
      <c r="CW54" s="18" t="s">
        <v>146</v>
      </c>
      <c r="CX54" s="17">
        <v>43</v>
      </c>
    </row>
    <row r="55" spans="20:102" ht="14.25" hidden="1" thickTop="1">
      <c r="BM55" s="23" t="s">
        <v>30</v>
      </c>
      <c r="BN55" s="27">
        <f>BN48</f>
        <v>0</v>
      </c>
      <c r="BO55" s="26">
        <f>BO48-BO54</f>
        <v>0</v>
      </c>
      <c r="BP55" s="25"/>
      <c r="CU55" s="18" t="s">
        <v>142</v>
      </c>
      <c r="CV55" s="17">
        <v>39</v>
      </c>
      <c r="CW55" s="18" t="s">
        <v>147</v>
      </c>
      <c r="CX55" s="17">
        <v>44</v>
      </c>
    </row>
    <row r="56" spans="20:102" ht="15" hidden="1" thickTop="1" thickBot="1">
      <c r="BH56" s="24"/>
      <c r="BM56" s="23" t="s">
        <v>31</v>
      </c>
      <c r="BN56" s="22">
        <f>BN48+BN54</f>
        <v>0</v>
      </c>
      <c r="BO56" s="21">
        <f>BO48</f>
        <v>0</v>
      </c>
      <c r="BP56" s="20"/>
      <c r="CU56" s="18" t="s">
        <v>143</v>
      </c>
      <c r="CV56" s="17">
        <v>40</v>
      </c>
      <c r="CW56" s="18" t="s">
        <v>148</v>
      </c>
      <c r="CX56" s="17">
        <v>45</v>
      </c>
    </row>
    <row r="57" spans="20:102" ht="14.25" hidden="1" thickTop="1">
      <c r="CU57" s="18" t="s">
        <v>144</v>
      </c>
      <c r="CV57" s="17">
        <v>41</v>
      </c>
      <c r="CW57" s="18" t="s">
        <v>149</v>
      </c>
      <c r="CX57" s="17">
        <v>46</v>
      </c>
    </row>
    <row r="58" spans="20:102" ht="14.25" hidden="1" thickTop="1">
      <c r="CU58" s="18" t="s">
        <v>145</v>
      </c>
      <c r="CV58" s="17">
        <v>42</v>
      </c>
      <c r="CW58" s="18" t="s">
        <v>150</v>
      </c>
      <c r="CX58" s="17">
        <v>47</v>
      </c>
    </row>
    <row r="59" spans="20:102" ht="14.25" hidden="1" thickTop="1">
      <c r="CU59" s="18" t="s">
        <v>146</v>
      </c>
      <c r="CV59" s="17">
        <v>43</v>
      </c>
      <c r="CW59" s="18" t="s">
        <v>151</v>
      </c>
      <c r="CX59" s="17">
        <v>48</v>
      </c>
    </row>
    <row r="60" spans="20:102" ht="14.25" hidden="1" thickTop="1">
      <c r="CU60" s="18" t="s">
        <v>147</v>
      </c>
      <c r="CV60" s="17">
        <v>44</v>
      </c>
      <c r="CW60" s="18" t="s">
        <v>152</v>
      </c>
      <c r="CX60" s="17">
        <v>49</v>
      </c>
    </row>
    <row r="61" spans="20:102" ht="14.25" hidden="1" thickTop="1">
      <c r="T61" s="19"/>
      <c r="U61" s="19"/>
      <c r="V61" s="19"/>
      <c r="W61" s="19"/>
      <c r="X61" s="19"/>
      <c r="Y61" s="19"/>
      <c r="Z61" s="19"/>
      <c r="AA61" s="19"/>
      <c r="AB61" s="19"/>
      <c r="AC61" s="19"/>
      <c r="AD61" s="19"/>
      <c r="AE61" s="19"/>
      <c r="CU61" s="18" t="s">
        <v>148</v>
      </c>
      <c r="CV61" s="17">
        <v>45</v>
      </c>
      <c r="CW61" s="18" t="s">
        <v>108</v>
      </c>
      <c r="CX61" s="17">
        <v>5</v>
      </c>
    </row>
    <row r="62" spans="20:102" ht="14.25" hidden="1" thickTop="1">
      <c r="T62" s="19"/>
      <c r="U62" s="19"/>
      <c r="V62" s="19"/>
      <c r="W62" s="19"/>
      <c r="X62" s="19"/>
      <c r="Y62" s="19"/>
      <c r="Z62" s="19"/>
      <c r="AA62" s="19"/>
      <c r="AB62" s="19"/>
      <c r="AC62" s="19"/>
      <c r="AD62" s="19"/>
      <c r="CU62" s="18" t="s">
        <v>149</v>
      </c>
      <c r="CV62" s="17">
        <v>46</v>
      </c>
      <c r="CW62" s="18" t="s">
        <v>153</v>
      </c>
      <c r="CX62" s="17">
        <v>50</v>
      </c>
    </row>
    <row r="63" spans="20:102" ht="14.25" hidden="1" thickTop="1">
      <c r="T63" s="19"/>
      <c r="U63" s="19"/>
      <c r="V63" s="19"/>
      <c r="W63" s="19"/>
      <c r="X63" s="19"/>
      <c r="Y63" s="19"/>
      <c r="Z63" s="19"/>
      <c r="AA63" s="19"/>
      <c r="AB63" s="19"/>
      <c r="AC63" s="19"/>
      <c r="AD63" s="19"/>
      <c r="AE63" s="19"/>
      <c r="CU63" s="18" t="s">
        <v>150</v>
      </c>
      <c r="CV63" s="17">
        <v>47</v>
      </c>
      <c r="CW63" s="18" t="s">
        <v>109</v>
      </c>
      <c r="CX63" s="17">
        <v>6</v>
      </c>
    </row>
    <row r="64" spans="20:102" ht="14.25" hidden="1" thickTop="1">
      <c r="CU64" s="18" t="s">
        <v>151</v>
      </c>
      <c r="CV64" s="17">
        <v>48</v>
      </c>
      <c r="CW64" s="18" t="s">
        <v>110</v>
      </c>
      <c r="CX64" s="17">
        <v>7</v>
      </c>
    </row>
    <row r="65" spans="99:102" ht="14.25" hidden="1" thickTop="1">
      <c r="CU65" s="18" t="s">
        <v>152</v>
      </c>
      <c r="CV65" s="17">
        <v>49</v>
      </c>
      <c r="CW65" s="18" t="s">
        <v>111</v>
      </c>
      <c r="CX65" s="17">
        <v>8</v>
      </c>
    </row>
    <row r="66" spans="99:102" ht="15" hidden="1" thickTop="1" thickBot="1">
      <c r="CU66" s="16" t="s">
        <v>153</v>
      </c>
      <c r="CV66" s="15">
        <v>50</v>
      </c>
      <c r="CW66" s="18" t="s">
        <v>112</v>
      </c>
      <c r="CX66" s="17">
        <v>9</v>
      </c>
    </row>
    <row r="67" spans="99:102" ht="14.25" hidden="1" thickTop="1">
      <c r="CW67" s="18" t="s">
        <v>155</v>
      </c>
      <c r="CX67" s="17">
        <v>16</v>
      </c>
    </row>
    <row r="68" spans="99:102" ht="14.25" hidden="1" thickTop="1">
      <c r="CW68" s="18" t="s">
        <v>156</v>
      </c>
      <c r="CX68" s="17">
        <v>4</v>
      </c>
    </row>
    <row r="69" spans="99:102" ht="14.25" hidden="1" thickTop="1">
      <c r="CW69" s="18" t="s">
        <v>157</v>
      </c>
      <c r="CX69" s="17">
        <v>9</v>
      </c>
    </row>
    <row r="70" spans="99:102" ht="14.25" hidden="1" thickTop="1">
      <c r="CW70" s="18" t="s">
        <v>158</v>
      </c>
      <c r="CX70" s="17">
        <v>20</v>
      </c>
    </row>
    <row r="71" spans="99:102" ht="14.25" hidden="1" thickTop="1">
      <c r="CW71" s="18" t="s">
        <v>159</v>
      </c>
      <c r="CX71" s="17">
        <v>22</v>
      </c>
    </row>
    <row r="72" spans="99:102" ht="14.25" hidden="1" thickTop="1">
      <c r="CW72" s="18" t="s">
        <v>160</v>
      </c>
      <c r="CX72" s="17">
        <v>24</v>
      </c>
    </row>
    <row r="73" spans="99:102" ht="14.25" hidden="1" thickTop="1">
      <c r="CW73" s="18" t="s">
        <v>161</v>
      </c>
      <c r="CX73" s="17">
        <v>27</v>
      </c>
    </row>
    <row r="74" spans="99:102" ht="14.25" hidden="1" thickTop="1">
      <c r="CW74" s="18" t="s">
        <v>162</v>
      </c>
      <c r="CX74" s="17">
        <v>14</v>
      </c>
    </row>
    <row r="75" spans="99:102" ht="14.25" hidden="1" thickTop="1">
      <c r="CW75" s="18" t="s">
        <v>163</v>
      </c>
      <c r="CX75" s="17">
        <v>13</v>
      </c>
    </row>
    <row r="76" spans="99:102" ht="14.25" hidden="1" thickTop="1">
      <c r="CW76" s="18" t="s">
        <v>164</v>
      </c>
      <c r="CX76" s="17">
        <v>5</v>
      </c>
    </row>
    <row r="77" spans="99:102" ht="14.25" hidden="1" thickTop="1">
      <c r="CW77" s="18" t="s">
        <v>165</v>
      </c>
      <c r="CX77" s="17">
        <v>28</v>
      </c>
    </row>
    <row r="78" spans="99:102" ht="14.25" hidden="1" thickTop="1">
      <c r="CW78" s="18" t="s">
        <v>166</v>
      </c>
      <c r="CX78" s="17">
        <v>3</v>
      </c>
    </row>
    <row r="79" spans="99:102" ht="14.25" hidden="1" thickTop="1">
      <c r="CW79" s="18" t="s">
        <v>167</v>
      </c>
      <c r="CX79" s="17">
        <v>17</v>
      </c>
    </row>
    <row r="80" spans="99:102" ht="14.25" hidden="1" thickTop="1">
      <c r="CW80" s="18" t="s">
        <v>168</v>
      </c>
      <c r="CX80" s="17">
        <v>21</v>
      </c>
    </row>
    <row r="81" spans="101:102" ht="14.25" hidden="1" thickTop="1">
      <c r="CW81" s="18" t="s">
        <v>169</v>
      </c>
      <c r="CX81" s="17">
        <v>26</v>
      </c>
    </row>
    <row r="82" spans="101:102" ht="14.25" hidden="1" thickTop="1">
      <c r="CW82" s="18" t="s">
        <v>170</v>
      </c>
      <c r="CX82" s="17">
        <v>25</v>
      </c>
    </row>
    <row r="83" spans="101:102" ht="14.25" hidden="1" thickTop="1">
      <c r="CW83" s="18" t="s">
        <v>171</v>
      </c>
      <c r="CX83" s="17">
        <v>11</v>
      </c>
    </row>
    <row r="84" spans="101:102" ht="14.25" hidden="1" thickTop="1">
      <c r="CW84" s="18" t="s">
        <v>172</v>
      </c>
      <c r="CX84" s="17">
        <v>8</v>
      </c>
    </row>
    <row r="85" spans="101:102" ht="14.25" hidden="1" thickTop="1">
      <c r="CW85" s="18" t="s">
        <v>173</v>
      </c>
      <c r="CX85" s="17">
        <v>1</v>
      </c>
    </row>
    <row r="86" spans="101:102" ht="14.25" hidden="1" thickTop="1">
      <c r="CW86" s="18" t="s">
        <v>174</v>
      </c>
      <c r="CX86" s="17">
        <v>6</v>
      </c>
    </row>
    <row r="87" spans="101:102" ht="14.25" hidden="1" thickTop="1">
      <c r="CW87" s="18" t="s">
        <v>175</v>
      </c>
      <c r="CX87" s="17">
        <v>7</v>
      </c>
    </row>
    <row r="88" spans="101:102" ht="14.25" hidden="1" thickTop="1">
      <c r="CW88" s="18" t="s">
        <v>176</v>
      </c>
      <c r="CX88" s="17">
        <v>23</v>
      </c>
    </row>
    <row r="89" spans="101:102" ht="14.25" hidden="1" thickTop="1">
      <c r="CW89" s="18" t="s">
        <v>32</v>
      </c>
      <c r="CX89" s="17">
        <v>18</v>
      </c>
    </row>
    <row r="90" spans="101:102" ht="14.25" hidden="1" thickTop="1">
      <c r="CW90" s="18" t="s">
        <v>177</v>
      </c>
      <c r="CX90" s="17">
        <v>2</v>
      </c>
    </row>
    <row r="91" spans="101:102" ht="14.25" hidden="1" thickTop="1">
      <c r="CW91" s="18" t="s">
        <v>178</v>
      </c>
      <c r="CX91" s="17">
        <v>19</v>
      </c>
    </row>
    <row r="92" spans="101:102" ht="14.25" hidden="1" thickTop="1">
      <c r="CW92" s="18" t="s">
        <v>179</v>
      </c>
      <c r="CX92" s="17">
        <v>10</v>
      </c>
    </row>
    <row r="93" spans="101:102" ht="14.25" hidden="1" thickTop="1">
      <c r="CW93" s="18" t="s">
        <v>180</v>
      </c>
      <c r="CX93" s="17">
        <v>12</v>
      </c>
    </row>
    <row r="94" spans="101:102" ht="15" hidden="1" thickTop="1" thickBot="1">
      <c r="CW94" s="16" t="s">
        <v>181</v>
      </c>
      <c r="CX94" s="15">
        <v>15</v>
      </c>
    </row>
    <row r="95" spans="101:102" ht="14.25" hidden="1" thickTop="1"/>
    <row r="96" spans="101:102" ht="14.25" hidden="1" thickTop="1"/>
    <row r="97" ht="14.25" hidden="1" thickTop="1"/>
    <row r="98" ht="14.25" hidden="1" thickTop="1"/>
    <row r="99" ht="14.25" hidden="1" thickTop="1"/>
    <row r="100" ht="14.25" hidden="1" thickTop="1"/>
    <row r="101" ht="14.25" hidden="1" thickTop="1"/>
    <row r="102" ht="14.25" hidden="1" thickTop="1"/>
    <row r="103" ht="14.25" hidden="1" thickTop="1"/>
    <row r="104" ht="14.25" hidden="1" thickTop="1"/>
    <row r="105" ht="14.25" hidden="1" thickTop="1"/>
    <row r="106" ht="14.25" hidden="1" thickTop="1"/>
    <row r="107" ht="14.25" hidden="1" thickTop="1"/>
    <row r="108" ht="14.25" hidden="1" thickTop="1"/>
    <row r="109" ht="14.25" hidden="1" thickTop="1"/>
    <row r="110" ht="14.25" hidden="1" thickTop="1"/>
    <row r="111" ht="14.25" hidden="1" thickTop="1"/>
    <row r="112" ht="14.25" hidden="1" thickTop="1"/>
    <row r="113" ht="14.25" hidden="1" thickTop="1"/>
    <row r="114" ht="14.25" hidden="1" thickTop="1"/>
    <row r="115" ht="14.25" hidden="1" thickTop="1"/>
    <row r="116" ht="14.25" hidden="1" thickTop="1"/>
    <row r="117" ht="14.25" hidden="1" thickTop="1"/>
    <row r="118" ht="14.25" hidden="1" thickTop="1"/>
  </sheetData>
  <sheetProtection algorithmName="SHA-512" hashValue="vQNo9ylrnAiEgBa453DmsqyTo7dXztbjcH9XzeXMN7jonI6FjWa65tza4GyV+meS6dOrkJma5MOQDsZIEl9cFA==" saltValue="vzWsviTnXdg6glGG8fUKaQ==" spinCount="100000" sheet="1" selectLockedCells="1"/>
  <mergeCells count="337">
    <mergeCell ref="BK16:BL16"/>
    <mergeCell ref="BK9:BL9"/>
    <mergeCell ref="BK7:BL8"/>
    <mergeCell ref="B5:P6"/>
    <mergeCell ref="S5:AD6"/>
    <mergeCell ref="AM5:BE5"/>
    <mergeCell ref="AH6:BE7"/>
    <mergeCell ref="B7:E7"/>
    <mergeCell ref="F7:AE7"/>
    <mergeCell ref="N10:P11"/>
    <mergeCell ref="B10:E11"/>
    <mergeCell ref="F10:K11"/>
    <mergeCell ref="BH10:BI10"/>
    <mergeCell ref="B9:S9"/>
    <mergeCell ref="AG11:AI11"/>
    <mergeCell ref="AK11:AT11"/>
    <mergeCell ref="BH11:BI11"/>
    <mergeCell ref="B13:K14"/>
    <mergeCell ref="AA10:AE11"/>
    <mergeCell ref="AG9:AI9"/>
    <mergeCell ref="AG10:AI10"/>
    <mergeCell ref="AK10:AT10"/>
    <mergeCell ref="B3:P4"/>
    <mergeCell ref="AK3:AP3"/>
    <mergeCell ref="AQ3:AT3"/>
    <mergeCell ref="AW3:BA3"/>
    <mergeCell ref="BB3:BE3"/>
    <mergeCell ref="AG4:AK4"/>
    <mergeCell ref="AM4:BE4"/>
    <mergeCell ref="BK14:BL15"/>
    <mergeCell ref="T2:AC4"/>
    <mergeCell ref="AK2:AN2"/>
    <mergeCell ref="AP2:AT2"/>
    <mergeCell ref="AW2:BA2"/>
    <mergeCell ref="BB2:BE2"/>
    <mergeCell ref="Q10:U11"/>
    <mergeCell ref="X13:AB14"/>
    <mergeCell ref="AC13:AE14"/>
    <mergeCell ref="AW10:AY10"/>
    <mergeCell ref="AK14:AM14"/>
    <mergeCell ref="AN14:AU14"/>
    <mergeCell ref="AW14:BE14"/>
    <mergeCell ref="X10:Z11"/>
    <mergeCell ref="BH14:BI15"/>
    <mergeCell ref="V11:W11"/>
    <mergeCell ref="AZ10:BE10"/>
    <mergeCell ref="BN14:BP15"/>
    <mergeCell ref="BR14:CB15"/>
    <mergeCell ref="CD14:CN15"/>
    <mergeCell ref="CP14:CS15"/>
    <mergeCell ref="CU14:CX15"/>
    <mergeCell ref="L13:S14"/>
    <mergeCell ref="AG13:AI13"/>
    <mergeCell ref="AK13:AM13"/>
    <mergeCell ref="AN13:AU13"/>
    <mergeCell ref="AW13:AY13"/>
    <mergeCell ref="CR10:CS13"/>
    <mergeCell ref="CW10:CX13"/>
    <mergeCell ref="AZ13:BE13"/>
    <mergeCell ref="L17:AH17"/>
    <mergeCell ref="AI17:AM17"/>
    <mergeCell ref="AN17:AP17"/>
    <mergeCell ref="AQ17:AT17"/>
    <mergeCell ref="AU16:BA16"/>
    <mergeCell ref="BB16:BE16"/>
    <mergeCell ref="AU17:BA17"/>
    <mergeCell ref="BB17:BE17"/>
    <mergeCell ref="C16:E16"/>
    <mergeCell ref="F16:K16"/>
    <mergeCell ref="L16:AH16"/>
    <mergeCell ref="AI16:AM16"/>
    <mergeCell ref="AN16:AP16"/>
    <mergeCell ref="AQ16:AT16"/>
    <mergeCell ref="C17:E17"/>
    <mergeCell ref="F17:K17"/>
    <mergeCell ref="C19:E19"/>
    <mergeCell ref="F19:K19"/>
    <mergeCell ref="L19:AH19"/>
    <mergeCell ref="AI19:AM19"/>
    <mergeCell ref="AN19:AP19"/>
    <mergeCell ref="AQ19:AT19"/>
    <mergeCell ref="AU19:BA19"/>
    <mergeCell ref="BB19:BE19"/>
    <mergeCell ref="C18:E18"/>
    <mergeCell ref="F18:K18"/>
    <mergeCell ref="L18:AH18"/>
    <mergeCell ref="AI18:AM18"/>
    <mergeCell ref="AN18:AP18"/>
    <mergeCell ref="AQ18:AT18"/>
    <mergeCell ref="AU18:BA18"/>
    <mergeCell ref="BB18:BE18"/>
    <mergeCell ref="C21:E21"/>
    <mergeCell ref="F21:K21"/>
    <mergeCell ref="L21:AH21"/>
    <mergeCell ref="AI21:AM21"/>
    <mergeCell ref="AN21:AP21"/>
    <mergeCell ref="AQ21:AT21"/>
    <mergeCell ref="AU21:BA21"/>
    <mergeCell ref="BB21:BE21"/>
    <mergeCell ref="C20:E20"/>
    <mergeCell ref="F20:K20"/>
    <mergeCell ref="L20:AH20"/>
    <mergeCell ref="AI20:AM20"/>
    <mergeCell ref="AN20:AP20"/>
    <mergeCell ref="AQ20:AT20"/>
    <mergeCell ref="AU20:BA20"/>
    <mergeCell ref="BB20:BE20"/>
    <mergeCell ref="C23:E23"/>
    <mergeCell ref="F23:K23"/>
    <mergeCell ref="L23:AH23"/>
    <mergeCell ref="AI23:AM23"/>
    <mergeCell ref="AN23:AP23"/>
    <mergeCell ref="AQ23:AT23"/>
    <mergeCell ref="AU23:BA23"/>
    <mergeCell ref="BB23:BE23"/>
    <mergeCell ref="C22:E22"/>
    <mergeCell ref="F22:K22"/>
    <mergeCell ref="L22:AH22"/>
    <mergeCell ref="AI22:AM22"/>
    <mergeCell ref="AN22:AP22"/>
    <mergeCell ref="AQ22:AT22"/>
    <mergeCell ref="AU22:BA22"/>
    <mergeCell ref="BB22:BE22"/>
    <mergeCell ref="C25:E25"/>
    <mergeCell ref="F25:K25"/>
    <mergeCell ref="L25:AH25"/>
    <mergeCell ref="AI25:AM25"/>
    <mergeCell ref="AN25:AP25"/>
    <mergeCell ref="AQ25:AT25"/>
    <mergeCell ref="AU25:BA25"/>
    <mergeCell ref="BB25:BE25"/>
    <mergeCell ref="C24:E24"/>
    <mergeCell ref="F24:K24"/>
    <mergeCell ref="L24:AH24"/>
    <mergeCell ref="AI24:AM24"/>
    <mergeCell ref="AN24:AP24"/>
    <mergeCell ref="AQ24:AT24"/>
    <mergeCell ref="AU24:BA24"/>
    <mergeCell ref="BB24:BE24"/>
    <mergeCell ref="C27:E27"/>
    <mergeCell ref="F27:K27"/>
    <mergeCell ref="L27:AH27"/>
    <mergeCell ref="AI27:AM27"/>
    <mergeCell ref="AN27:AP27"/>
    <mergeCell ref="AQ27:AT27"/>
    <mergeCell ref="AU27:BA27"/>
    <mergeCell ref="BB27:BE27"/>
    <mergeCell ref="C26:E26"/>
    <mergeCell ref="F26:K26"/>
    <mergeCell ref="L26:AH26"/>
    <mergeCell ref="AI26:AM26"/>
    <mergeCell ref="AN26:AP26"/>
    <mergeCell ref="AQ26:AT26"/>
    <mergeCell ref="AU26:BA26"/>
    <mergeCell ref="BB26:BE26"/>
    <mergeCell ref="AU28:BA28"/>
    <mergeCell ref="BB28:BE28"/>
    <mergeCell ref="C29:E29"/>
    <mergeCell ref="F29:K29"/>
    <mergeCell ref="L29:AH29"/>
    <mergeCell ref="AI29:AM29"/>
    <mergeCell ref="AN29:AP29"/>
    <mergeCell ref="AQ29:AT29"/>
    <mergeCell ref="AU29:BA29"/>
    <mergeCell ref="BB29:BE29"/>
    <mergeCell ref="C28:E28"/>
    <mergeCell ref="F28:K28"/>
    <mergeCell ref="L28:AH28"/>
    <mergeCell ref="AI28:AM28"/>
    <mergeCell ref="AN28:AP28"/>
    <mergeCell ref="AQ28:AT28"/>
    <mergeCell ref="AU30:BA30"/>
    <mergeCell ref="BB30:BE30"/>
    <mergeCell ref="C31:E31"/>
    <mergeCell ref="F31:K31"/>
    <mergeCell ref="L31:AH31"/>
    <mergeCell ref="AI31:AM31"/>
    <mergeCell ref="AN31:AP31"/>
    <mergeCell ref="AQ31:AT31"/>
    <mergeCell ref="AU31:BA31"/>
    <mergeCell ref="BB31:BE31"/>
    <mergeCell ref="C30:E30"/>
    <mergeCell ref="F30:K30"/>
    <mergeCell ref="L30:AH30"/>
    <mergeCell ref="AI30:AM30"/>
    <mergeCell ref="AN30:AP30"/>
    <mergeCell ref="AQ30:AT30"/>
    <mergeCell ref="C33:E33"/>
    <mergeCell ref="F33:K33"/>
    <mergeCell ref="L33:AH33"/>
    <mergeCell ref="AI33:AM33"/>
    <mergeCell ref="AN33:AP33"/>
    <mergeCell ref="AQ33:AT33"/>
    <mergeCell ref="AU33:BA33"/>
    <mergeCell ref="BB33:BE33"/>
    <mergeCell ref="C32:E32"/>
    <mergeCell ref="F32:K32"/>
    <mergeCell ref="L32:AH32"/>
    <mergeCell ref="AI32:AM32"/>
    <mergeCell ref="AN32:AP32"/>
    <mergeCell ref="AQ32:AT32"/>
    <mergeCell ref="C35:E35"/>
    <mergeCell ref="F35:K35"/>
    <mergeCell ref="L35:AH35"/>
    <mergeCell ref="AI35:AM35"/>
    <mergeCell ref="AN35:AP35"/>
    <mergeCell ref="AQ35:AT35"/>
    <mergeCell ref="AU35:BA35"/>
    <mergeCell ref="BB35:BE35"/>
    <mergeCell ref="C34:E34"/>
    <mergeCell ref="F34:K34"/>
    <mergeCell ref="L34:AH34"/>
    <mergeCell ref="AI34:AM34"/>
    <mergeCell ref="AN34:AP34"/>
    <mergeCell ref="AQ34:AT34"/>
    <mergeCell ref="C37:E37"/>
    <mergeCell ref="F37:K37"/>
    <mergeCell ref="L37:AH37"/>
    <mergeCell ref="AI37:AM37"/>
    <mergeCell ref="AN37:AP37"/>
    <mergeCell ref="AQ37:AT37"/>
    <mergeCell ref="AU37:BA37"/>
    <mergeCell ref="BB37:BE37"/>
    <mergeCell ref="C36:E36"/>
    <mergeCell ref="F36:K36"/>
    <mergeCell ref="L36:AH36"/>
    <mergeCell ref="AI36:AM36"/>
    <mergeCell ref="AN36:AP36"/>
    <mergeCell ref="AQ36:AT36"/>
    <mergeCell ref="C39:E39"/>
    <mergeCell ref="F39:K39"/>
    <mergeCell ref="L39:AH39"/>
    <mergeCell ref="AI39:AM39"/>
    <mergeCell ref="AN39:AP39"/>
    <mergeCell ref="AQ39:AT39"/>
    <mergeCell ref="AU39:BA39"/>
    <mergeCell ref="BB39:BE39"/>
    <mergeCell ref="C38:E38"/>
    <mergeCell ref="F38:K38"/>
    <mergeCell ref="L38:AH38"/>
    <mergeCell ref="AI38:AM38"/>
    <mergeCell ref="AN38:AP38"/>
    <mergeCell ref="AQ38:AT38"/>
    <mergeCell ref="L43:AH43"/>
    <mergeCell ref="AI43:AM43"/>
    <mergeCell ref="AN43:AP43"/>
    <mergeCell ref="C42:E42"/>
    <mergeCell ref="AN42:AP42"/>
    <mergeCell ref="AQ42:AT42"/>
    <mergeCell ref="AU40:BA40"/>
    <mergeCell ref="BB40:BE40"/>
    <mergeCell ref="C41:E41"/>
    <mergeCell ref="F41:K41"/>
    <mergeCell ref="L41:AH41"/>
    <mergeCell ref="AI41:AM41"/>
    <mergeCell ref="AN41:AP41"/>
    <mergeCell ref="AQ41:AT41"/>
    <mergeCell ref="AU41:BA41"/>
    <mergeCell ref="BB41:BE41"/>
    <mergeCell ref="C40:E40"/>
    <mergeCell ref="F40:K40"/>
    <mergeCell ref="L40:AH40"/>
    <mergeCell ref="AI40:AM40"/>
    <mergeCell ref="AN40:AP40"/>
    <mergeCell ref="AQ40:AT40"/>
    <mergeCell ref="BI1:BY1"/>
    <mergeCell ref="AU44:BA44"/>
    <mergeCell ref="BB44:BE44"/>
    <mergeCell ref="C45:E45"/>
    <mergeCell ref="F45:K45"/>
    <mergeCell ref="L45:AH45"/>
    <mergeCell ref="AI45:AM45"/>
    <mergeCell ref="AN45:AP45"/>
    <mergeCell ref="AQ45:AT45"/>
    <mergeCell ref="AU45:BA45"/>
    <mergeCell ref="BH2:BY2"/>
    <mergeCell ref="BB45:BE45"/>
    <mergeCell ref="C44:E44"/>
    <mergeCell ref="F44:K44"/>
    <mergeCell ref="L44:AH44"/>
    <mergeCell ref="AU43:BA43"/>
    <mergeCell ref="BB43:BE43"/>
    <mergeCell ref="F42:K42"/>
    <mergeCell ref="L42:AH42"/>
    <mergeCell ref="AI42:AM42"/>
    <mergeCell ref="AU42:BA42"/>
    <mergeCell ref="BB42:BE42"/>
    <mergeCell ref="C43:E43"/>
    <mergeCell ref="F43:K43"/>
    <mergeCell ref="AF52:AI52"/>
    <mergeCell ref="AK52:AQ52"/>
    <mergeCell ref="AS52:AY52"/>
    <mergeCell ref="AZ52:BE52"/>
    <mergeCell ref="C46:E46"/>
    <mergeCell ref="F46:K46"/>
    <mergeCell ref="L46:AH46"/>
    <mergeCell ref="AI46:AM46"/>
    <mergeCell ref="AN46:AP46"/>
    <mergeCell ref="AF51:AI51"/>
    <mergeCell ref="AF50:AI50"/>
    <mergeCell ref="AK50:AQ50"/>
    <mergeCell ref="AS50:AY50"/>
    <mergeCell ref="AZ50:BE50"/>
    <mergeCell ref="AU46:BA46"/>
    <mergeCell ref="BB46:BE46"/>
    <mergeCell ref="AQ46:AT46"/>
    <mergeCell ref="AF49:AI49"/>
    <mergeCell ref="AK51:AQ51"/>
    <mergeCell ref="AS51:AY51"/>
    <mergeCell ref="AZ51:BE51"/>
    <mergeCell ref="AK48:AQ48"/>
    <mergeCell ref="AS48:AY48"/>
    <mergeCell ref="AZ48:BE48"/>
    <mergeCell ref="BK49:BL49"/>
    <mergeCell ref="BK50:BL50"/>
    <mergeCell ref="BQ52:BT52"/>
    <mergeCell ref="BQ54:BT54"/>
    <mergeCell ref="BQ50:BT50"/>
    <mergeCell ref="BQ51:BT51"/>
    <mergeCell ref="BQ53:BT53"/>
    <mergeCell ref="BQ49:BT49"/>
    <mergeCell ref="AK9:AT9"/>
    <mergeCell ref="AK49:AQ49"/>
    <mergeCell ref="AS49:AY49"/>
    <mergeCell ref="AZ49:BE49"/>
    <mergeCell ref="AI44:AM44"/>
    <mergeCell ref="AN44:AP44"/>
    <mergeCell ref="AQ44:AT44"/>
    <mergeCell ref="AQ43:AT43"/>
    <mergeCell ref="AU38:BA38"/>
    <mergeCell ref="BB38:BE38"/>
    <mergeCell ref="AU36:BA36"/>
    <mergeCell ref="BB36:BE36"/>
    <mergeCell ref="AU34:BA34"/>
    <mergeCell ref="BB34:BE34"/>
    <mergeCell ref="AU32:BA32"/>
    <mergeCell ref="BB32:BE32"/>
  </mergeCells>
  <phoneticPr fontId="5"/>
  <conditionalFormatting sqref="AP2 AH6 B7 F7:G7 AZ10 AZ13 Q10:S10 BB2:BC2 AQ3:AR3 AN13:AO14 AW13:AX14 AK10:AL11 AK13:AL14">
    <cfRule type="expression" dxfId="137" priority="12" stopIfTrue="1">
      <formula>LEN(B2)=0</formula>
    </cfRule>
  </conditionalFormatting>
  <conditionalFormatting sqref="BB2:BE2">
    <cfRule type="cellIs" dxfId="136" priority="19" stopIfTrue="1" operator="notBetween">
      <formula>1</formula>
      <formula>99999</formula>
    </cfRule>
  </conditionalFormatting>
  <conditionalFormatting sqref="AQ3:AT3">
    <cfRule type="cellIs" dxfId="135" priority="18" stopIfTrue="1" operator="notBetween">
      <formula>1</formula>
      <formula>99999</formula>
    </cfRule>
  </conditionalFormatting>
  <conditionalFormatting sqref="B7:E7">
    <cfRule type="cellIs" dxfId="134" priority="17" stopIfTrue="1" operator="notBetween">
      <formula>10000</formula>
      <formula>999999</formula>
    </cfRule>
  </conditionalFormatting>
  <conditionalFormatting sqref="AN14:AU14">
    <cfRule type="cellIs" dxfId="133" priority="16" stopIfTrue="1" operator="notBetween">
      <formula>1</formula>
      <formula>9999999</formula>
    </cfRule>
  </conditionalFormatting>
  <conditionalFormatting sqref="AK13:AM13">
    <cfRule type="cellIs" dxfId="132" priority="15" stopIfTrue="1" operator="notBetween">
      <formula>1</formula>
      <formula>9999</formula>
    </cfRule>
  </conditionalFormatting>
  <conditionalFormatting sqref="AW13:AY13">
    <cfRule type="cellIs" dxfId="131" priority="14" stopIfTrue="1" operator="notBetween">
      <formula>1</formula>
      <formula>9999</formula>
    </cfRule>
  </conditionalFormatting>
  <conditionalFormatting sqref="AP2:AT2">
    <cfRule type="expression" dxfId="130" priority="13" stopIfTrue="1">
      <formula>ISERROR(DAY($AP$2))</formula>
    </cfRule>
    <cfRule type="expression" dxfId="129" priority="20" stopIfTrue="1">
      <formula>$AP$2&lt;&gt;(DATE(YEAR($AP$2),MONTH($AP$2)+1,1)-1)</formula>
    </cfRule>
  </conditionalFormatting>
  <conditionalFormatting sqref="AG4 AM4">
    <cfRule type="expression" dxfId="128" priority="11" stopIfTrue="1">
      <formula>LEN(AG4)=0</formula>
    </cfRule>
  </conditionalFormatting>
  <conditionalFormatting sqref="AM5">
    <cfRule type="expression" dxfId="127" priority="10" stopIfTrue="1">
      <formula>LEN(AM5)=0</formula>
    </cfRule>
  </conditionalFormatting>
  <conditionalFormatting sqref="AK9">
    <cfRule type="expression" dxfId="126" priority="1" stopIfTrue="1">
      <formula>$BL$10</formula>
    </cfRule>
  </conditionalFormatting>
  <conditionalFormatting sqref="AC13">
    <cfRule type="expression" dxfId="125" priority="8" stopIfTrue="1">
      <formula>LEN(AC13)=0</formula>
    </cfRule>
  </conditionalFormatting>
  <conditionalFormatting sqref="AA10:AB10">
    <cfRule type="expression" dxfId="124" priority="9" stopIfTrue="1">
      <formula>LEN(AA10)=0</formula>
    </cfRule>
  </conditionalFormatting>
  <conditionalFormatting sqref="AI17:AM17 AQ17:AT17">
    <cfRule type="expression" dxfId="123" priority="6">
      <formula>AI17*100&lt;&gt;INT(AI17*100)</formula>
    </cfRule>
    <cfRule type="expression" dxfId="122" priority="7">
      <formula>AI17&lt;&gt;INT(AI17)</formula>
    </cfRule>
  </conditionalFormatting>
  <conditionalFormatting sqref="AI18:AM46 AQ18:AT46">
    <cfRule type="expression" dxfId="121" priority="4">
      <formula>AI18*100&lt;&gt;INT(AI18*100)</formula>
    </cfRule>
    <cfRule type="expression" dxfId="120" priority="5">
      <formula>AI18&lt;&gt;INT(AI18)</formula>
    </cfRule>
  </conditionalFormatting>
  <conditionalFormatting sqref="CB17:CB46 CN17:CN46">
    <cfRule type="cellIs" dxfId="119" priority="3" operator="equal">
      <formula>6</formula>
    </cfRule>
  </conditionalFormatting>
  <conditionalFormatting sqref="C17:M46 AI17:BE46">
    <cfRule type="expression" dxfId="118" priority="25" stopIfTrue="1">
      <formula>OR(AND($CB17&lt;&gt;6,$CN17&lt;&gt;6),AND($BZ17&lt;&gt;0,$CN17=6))</formula>
    </cfRule>
  </conditionalFormatting>
  <conditionalFormatting sqref="C17:E46">
    <cfRule type="expression" dxfId="117" priority="22" stopIfTrue="1">
      <formula>ISERROR(DAY($C17))</formula>
    </cfRule>
    <cfRule type="expression" dxfId="116" priority="23" stopIfTrue="1">
      <formula>AND(LEN($C17)&gt;0,MONTH($AP$2)&lt;&gt;MONTH($C17))</formula>
    </cfRule>
  </conditionalFormatting>
  <conditionalFormatting sqref="AU17:BA46">
    <cfRule type="expression" dxfId="115" priority="21" stopIfTrue="1">
      <formula>$BL17</formula>
    </cfRule>
    <cfRule type="expression" dxfId="114" priority="24" stopIfTrue="1">
      <formula>AU17&lt;&gt;INT(AU17)</formula>
    </cfRule>
    <cfRule type="expression" dxfId="113" priority="26" stopIfTrue="1">
      <formula>$CB17=6</formula>
    </cfRule>
  </conditionalFormatting>
  <conditionalFormatting sqref="BB17:BE46">
    <cfRule type="expression" dxfId="112" priority="27">
      <formula>AND($Q$10="非課税",$BB17="課税")</formula>
    </cfRule>
  </conditionalFormatting>
  <conditionalFormatting sqref="F10:K11">
    <cfRule type="expression" dxfId="111" priority="2" stopIfTrue="1">
      <formula>LEN($F$10)=0</formula>
    </cfRule>
  </conditionalFormatting>
  <conditionalFormatting sqref="C17:G46 L17:M46 AU17:BE46">
    <cfRule type="expression" dxfId="110" priority="28" stopIfTrue="1">
      <formula>AND($AA17=0,$AE17=0,$AU17=0,$CB17=6)</formula>
    </cfRule>
  </conditionalFormatting>
  <conditionalFormatting sqref="AS51:AY51">
    <cfRule type="expression" dxfId="109" priority="29" stopIfTrue="1">
      <formula>$BL$51</formula>
    </cfRule>
    <cfRule type="expression" dxfId="108" priority="30" stopIfTrue="1">
      <formula>INT($AS$51)&lt;&gt;$AS$51</formula>
    </cfRule>
    <cfRule type="expression" dxfId="107" priority="31" stopIfTrue="1">
      <formula>LEN($AS$51)&gt;0</formula>
    </cfRule>
    <cfRule type="expression" dxfId="106" priority="32" stopIfTrue="1">
      <formula>LEN($AS$51)=0</formula>
    </cfRule>
  </conditionalFormatting>
  <conditionalFormatting sqref="AK9">
    <cfRule type="expression" dxfId="105" priority="33" stopIfTrue="1">
      <formula>LEN($AK$9)=0</formula>
    </cfRule>
    <cfRule type="expression" priority="34" stopIfTrue="1">
      <formula>LEN(TRIM($AK$9))=0</formula>
    </cfRule>
    <cfRule type="expression" dxfId="104" priority="35" stopIfTrue="1">
      <formula>OR($BK$10&lt;1,$BK$10&gt;9999999999999)</formula>
    </cfRule>
  </conditionalFormatting>
  <dataValidations count="7">
    <dataValidation type="list" allowBlank="1" showInputMessage="1" showErrorMessage="1" sqref="AC13:AE14" xr:uid="{00000000-0002-0000-0000-000000000000}">
      <formula1>"税抜,税込"</formula1>
    </dataValidation>
    <dataValidation type="list" allowBlank="1" showInputMessage="1" showErrorMessage="1" sqref="AA10:AE11" xr:uid="{00000000-0002-0000-0000-000001000000}">
      <formula1>$CP$24:$CP$26</formula1>
    </dataValidation>
    <dataValidation type="list" allowBlank="1" showInputMessage="1" showErrorMessage="1" sqref="BB17:BE46" xr:uid="{00000000-0002-0000-0000-000002000000}">
      <formula1>"課税,非課税"</formula1>
    </dataValidation>
    <dataValidation type="list" allowBlank="1" showInputMessage="1" showErrorMessage="1" sqref="AK14:AM14" xr:uid="{00000000-0002-0000-0000-000003000000}">
      <formula1>"普通,当座"</formula1>
    </dataValidation>
    <dataValidation type="list" allowBlank="1" showInputMessage="1" showErrorMessage="1" sqref="F17:K46" xr:uid="{00000000-0002-0000-0000-000004000000}">
      <formula1>$CU$17:$CU$66</formula1>
    </dataValidation>
    <dataValidation type="list" allowBlank="1" showInputMessage="1" showErrorMessage="1" sqref="Q10:U11" xr:uid="{00000000-0002-0000-0000-000005000000}">
      <formula1>$CP$17:$CP$20</formula1>
    </dataValidation>
    <dataValidation type="list" allowBlank="1" showInputMessage="1" showErrorMessage="1" sqref="F10:K11" xr:uid="{00000000-0002-0000-0000-000006000000}">
      <formula1>"課税事業者,免税事業者"</formula1>
    </dataValidation>
  </dataValidations>
  <printOptions horizontalCentered="1"/>
  <pageMargins left="0.19685039370078741" right="0.19685039370078741" top="0.39370078740157483" bottom="0" header="0" footer="0"/>
  <pageSetup paperSize="9" scale="8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F5D09-AD93-4DFB-8F85-50124FD30FA9}">
  <dimension ref="A1:H79"/>
  <sheetViews>
    <sheetView zoomScaleNormal="100" workbookViewId="0"/>
  </sheetViews>
  <sheetFormatPr defaultRowHeight="21" customHeight="1"/>
  <cols>
    <col min="1" max="1" width="5" style="3" customWidth="1"/>
    <col min="2" max="2" width="18.875" style="3" customWidth="1"/>
    <col min="3" max="3" width="61.25" style="3" customWidth="1"/>
    <col min="4" max="16384" width="9" style="3"/>
  </cols>
  <sheetData>
    <row r="1" spans="1:3" ht="21" customHeight="1">
      <c r="A1" s="3" t="s">
        <v>59</v>
      </c>
      <c r="C1" s="97" t="s">
        <v>239</v>
      </c>
    </row>
    <row r="3" spans="1:3" ht="226.5" customHeight="1">
      <c r="A3" s="4">
        <v>1</v>
      </c>
      <c r="B3" s="2" t="s">
        <v>70</v>
      </c>
      <c r="C3" s="2" t="s">
        <v>81</v>
      </c>
    </row>
    <row r="4" spans="1:3" ht="172.5" customHeight="1">
      <c r="A4" s="4">
        <v>2</v>
      </c>
      <c r="B4" s="2" t="s">
        <v>65</v>
      </c>
      <c r="C4" s="2" t="s">
        <v>72</v>
      </c>
    </row>
    <row r="5" spans="1:3" ht="36" customHeight="1">
      <c r="A5" s="5"/>
      <c r="B5" s="6"/>
      <c r="C5" s="6"/>
    </row>
    <row r="6" spans="1:3" ht="36" customHeight="1">
      <c r="A6" s="7"/>
      <c r="B6" s="8"/>
      <c r="C6" s="8"/>
    </row>
    <row r="7" spans="1:3" ht="36.75" customHeight="1">
      <c r="A7" s="5">
        <v>3</v>
      </c>
      <c r="B7" s="6" t="s">
        <v>73</v>
      </c>
      <c r="C7" s="6" t="s">
        <v>74</v>
      </c>
    </row>
    <row r="8" spans="1:3" ht="26.25" customHeight="1">
      <c r="A8" s="5"/>
      <c r="B8" s="6"/>
      <c r="C8" s="6"/>
    </row>
    <row r="9" spans="1:3" ht="26.25" customHeight="1">
      <c r="A9" s="5"/>
      <c r="B9" s="6"/>
      <c r="C9" s="6"/>
    </row>
    <row r="10" spans="1:3" ht="26.25" customHeight="1">
      <c r="A10" s="5"/>
      <c r="B10" s="6"/>
      <c r="C10" s="6"/>
    </row>
    <row r="11" spans="1:3" ht="26.25" customHeight="1">
      <c r="A11" s="5"/>
      <c r="B11" s="6"/>
      <c r="C11" s="6"/>
    </row>
    <row r="12" spans="1:3" ht="26.25" customHeight="1">
      <c r="A12" s="5"/>
      <c r="B12" s="6"/>
      <c r="C12" s="6"/>
    </row>
    <row r="13" spans="1:3" ht="26.25" customHeight="1">
      <c r="A13" s="5"/>
      <c r="B13" s="6"/>
      <c r="C13" s="6"/>
    </row>
    <row r="14" spans="1:3" ht="31.5" customHeight="1">
      <c r="A14" s="5"/>
      <c r="B14" s="6"/>
      <c r="C14" s="6"/>
    </row>
    <row r="15" spans="1:3" ht="31.5" customHeight="1">
      <c r="A15" s="5"/>
      <c r="B15" s="6"/>
      <c r="C15" s="6"/>
    </row>
    <row r="16" spans="1:3" ht="37.5" customHeight="1">
      <c r="A16" s="5"/>
      <c r="B16" s="6"/>
      <c r="C16" s="6" t="s">
        <v>75</v>
      </c>
    </row>
    <row r="17" spans="1:8" ht="27.75" customHeight="1">
      <c r="A17" s="5"/>
      <c r="B17" s="6"/>
      <c r="C17" s="6"/>
    </row>
    <row r="18" spans="1:8" ht="27.75" customHeight="1">
      <c r="A18" s="5"/>
      <c r="B18" s="6"/>
      <c r="C18" s="6"/>
    </row>
    <row r="19" spans="1:8" ht="27.75" customHeight="1">
      <c r="A19" s="5"/>
      <c r="B19" s="6"/>
      <c r="C19" s="6"/>
      <c r="H19" s="9"/>
    </row>
    <row r="20" spans="1:8" ht="27.75" customHeight="1">
      <c r="A20" s="5"/>
      <c r="B20" s="6"/>
      <c r="C20" s="6"/>
    </row>
    <row r="21" spans="1:8" ht="27.75" customHeight="1">
      <c r="A21" s="5"/>
      <c r="B21" s="6"/>
      <c r="C21" s="6"/>
    </row>
    <row r="22" spans="1:8" ht="27.75" customHeight="1">
      <c r="A22" s="5"/>
      <c r="B22" s="6"/>
      <c r="C22" s="6"/>
    </row>
    <row r="23" spans="1:8" ht="27.75" customHeight="1">
      <c r="A23" s="5"/>
      <c r="B23" s="6"/>
      <c r="C23" s="6"/>
    </row>
    <row r="24" spans="1:8" ht="27.75" customHeight="1">
      <c r="A24" s="5"/>
      <c r="B24" s="6"/>
      <c r="C24" s="6"/>
    </row>
    <row r="25" spans="1:8" ht="25.5" customHeight="1">
      <c r="A25" s="5"/>
      <c r="B25" s="6"/>
      <c r="C25" s="6"/>
    </row>
    <row r="26" spans="1:8" ht="36" customHeight="1">
      <c r="A26" s="5"/>
      <c r="B26" s="6"/>
      <c r="C26" s="6" t="s">
        <v>76</v>
      </c>
    </row>
    <row r="27" spans="1:8" ht="27.75" customHeight="1">
      <c r="A27" s="5"/>
      <c r="B27" s="6"/>
      <c r="C27" s="6"/>
    </row>
    <row r="28" spans="1:8" ht="27.75" customHeight="1">
      <c r="A28" s="5"/>
      <c r="B28" s="6"/>
      <c r="C28" s="6"/>
    </row>
    <row r="29" spans="1:8" ht="24.75" customHeight="1">
      <c r="A29" s="7"/>
      <c r="B29" s="8"/>
      <c r="C29" s="8"/>
    </row>
    <row r="30" spans="1:8" ht="63" customHeight="1">
      <c r="A30" s="4">
        <v>4</v>
      </c>
      <c r="B30" s="2" t="s">
        <v>67</v>
      </c>
      <c r="C30" s="2" t="s">
        <v>77</v>
      </c>
    </row>
    <row r="31" spans="1:8" ht="26.25" customHeight="1">
      <c r="A31" s="5"/>
      <c r="B31" s="6"/>
      <c r="C31" s="6"/>
    </row>
    <row r="32" spans="1:8" ht="26.25" customHeight="1">
      <c r="A32" s="5"/>
      <c r="B32" s="6"/>
      <c r="C32" s="6"/>
    </row>
    <row r="33" spans="1:3" ht="26.25" customHeight="1">
      <c r="A33" s="5"/>
      <c r="B33" s="6"/>
      <c r="C33" s="6"/>
    </row>
    <row r="34" spans="1:3" ht="26.25" customHeight="1">
      <c r="A34" s="5"/>
      <c r="B34" s="6"/>
      <c r="C34" s="6"/>
    </row>
    <row r="35" spans="1:3" ht="26.25" customHeight="1">
      <c r="A35" s="5"/>
      <c r="B35" s="6"/>
      <c r="C35" s="6"/>
    </row>
    <row r="36" spans="1:3" ht="26.25" customHeight="1">
      <c r="A36" s="5"/>
      <c r="B36" s="6"/>
      <c r="C36" s="6"/>
    </row>
    <row r="37" spans="1:3" ht="31.5" customHeight="1">
      <c r="A37" s="5"/>
      <c r="B37" s="6"/>
      <c r="C37" s="6"/>
    </row>
    <row r="38" spans="1:3" ht="27.75" customHeight="1">
      <c r="A38" s="5"/>
      <c r="B38" s="6"/>
      <c r="C38" s="6" t="s">
        <v>78</v>
      </c>
    </row>
    <row r="39" spans="1:3" ht="27.75" customHeight="1">
      <c r="A39" s="5"/>
      <c r="B39" s="6"/>
      <c r="C39" s="6"/>
    </row>
    <row r="40" spans="1:3" ht="27.75" customHeight="1">
      <c r="A40" s="5"/>
      <c r="B40" s="6"/>
      <c r="C40" s="6"/>
    </row>
    <row r="41" spans="1:3" ht="38.25" customHeight="1">
      <c r="A41" s="7"/>
      <c r="B41" s="8"/>
      <c r="C41" s="8"/>
    </row>
    <row r="42" spans="1:3" ht="147" customHeight="1">
      <c r="A42" s="10">
        <v>5</v>
      </c>
      <c r="B42" s="1" t="s">
        <v>79</v>
      </c>
      <c r="C42" s="1" t="s">
        <v>85</v>
      </c>
    </row>
    <row r="43" spans="1:3" ht="21.75" customHeight="1">
      <c r="A43" s="236" t="s">
        <v>66</v>
      </c>
      <c r="B43" s="237"/>
      <c r="C43" s="238"/>
    </row>
    <row r="44" spans="1:3" ht="49.5" customHeight="1">
      <c r="A44" s="10">
        <v>6</v>
      </c>
      <c r="B44" s="1" t="s">
        <v>69</v>
      </c>
      <c r="C44" s="1" t="s">
        <v>86</v>
      </c>
    </row>
    <row r="45" spans="1:3" ht="108" customHeight="1">
      <c r="A45" s="10">
        <v>7</v>
      </c>
      <c r="B45" s="1" t="s">
        <v>64</v>
      </c>
      <c r="C45" s="1" t="s">
        <v>95</v>
      </c>
    </row>
    <row r="46" spans="1:3" ht="86.25" customHeight="1">
      <c r="A46" s="4">
        <v>8</v>
      </c>
      <c r="B46" s="2" t="s">
        <v>96</v>
      </c>
      <c r="C46" s="2" t="s">
        <v>84</v>
      </c>
    </row>
    <row r="47" spans="1:3" ht="119.25" customHeight="1">
      <c r="A47" s="4">
        <v>9</v>
      </c>
      <c r="B47" s="2" t="s">
        <v>97</v>
      </c>
      <c r="C47" s="2" t="s">
        <v>89</v>
      </c>
    </row>
    <row r="48" spans="1:3" ht="34.5" customHeight="1">
      <c r="A48" s="5"/>
      <c r="B48" s="6"/>
      <c r="C48" s="6"/>
    </row>
    <row r="49" spans="1:3" ht="34.5" customHeight="1">
      <c r="A49" s="5"/>
      <c r="B49" s="6"/>
      <c r="C49" s="6"/>
    </row>
    <row r="50" spans="1:3" ht="38.25" customHeight="1">
      <c r="A50" s="7"/>
      <c r="B50" s="8"/>
      <c r="C50" s="8" t="s">
        <v>83</v>
      </c>
    </row>
    <row r="51" spans="1:3" ht="81">
      <c r="A51" s="7">
        <v>10</v>
      </c>
      <c r="B51" s="98" t="s">
        <v>240</v>
      </c>
      <c r="C51" s="98" t="s">
        <v>241</v>
      </c>
    </row>
    <row r="52" spans="1:3" ht="103.5" customHeight="1">
      <c r="A52" s="10">
        <v>11</v>
      </c>
      <c r="B52" s="1" t="s">
        <v>80</v>
      </c>
      <c r="C52" s="1" t="s">
        <v>242</v>
      </c>
    </row>
    <row r="53" spans="1:3" ht="21" customHeight="1">
      <c r="A53" s="3" t="s">
        <v>68</v>
      </c>
      <c r="B53" s="11"/>
      <c r="C53" s="11"/>
    </row>
    <row r="54" spans="1:3" ht="21" customHeight="1">
      <c r="B54" s="11"/>
      <c r="C54" s="11"/>
    </row>
    <row r="55" spans="1:3" ht="35.25" customHeight="1">
      <c r="A55" s="4" t="s">
        <v>87</v>
      </c>
      <c r="B55" s="2" t="s">
        <v>91</v>
      </c>
      <c r="C55" s="2" t="s">
        <v>90</v>
      </c>
    </row>
    <row r="56" spans="1:3" ht="30.75" customHeight="1">
      <c r="A56" s="5"/>
      <c r="B56" s="12" t="s">
        <v>88</v>
      </c>
      <c r="C56" s="6" t="s">
        <v>92</v>
      </c>
    </row>
    <row r="57" spans="1:3" ht="21" customHeight="1">
      <c r="A57" s="5"/>
      <c r="B57" s="6"/>
      <c r="C57" s="6"/>
    </row>
    <row r="58" spans="1:3" ht="21" customHeight="1">
      <c r="A58" s="5"/>
      <c r="B58" s="6"/>
      <c r="C58" s="6"/>
    </row>
    <row r="59" spans="1:3" ht="21" customHeight="1">
      <c r="A59" s="5"/>
      <c r="B59" s="6"/>
      <c r="C59" s="6"/>
    </row>
    <row r="60" spans="1:3" ht="21" customHeight="1">
      <c r="A60" s="5"/>
      <c r="B60" s="6"/>
      <c r="C60" s="6"/>
    </row>
    <row r="61" spans="1:3" ht="21" customHeight="1">
      <c r="A61" s="5"/>
      <c r="B61" s="5"/>
      <c r="C61" s="5"/>
    </row>
    <row r="62" spans="1:3" ht="21" customHeight="1">
      <c r="A62" s="5"/>
      <c r="B62" s="5"/>
      <c r="C62" s="5"/>
    </row>
    <row r="63" spans="1:3" ht="21" customHeight="1">
      <c r="A63" s="5"/>
      <c r="B63" s="5"/>
      <c r="C63" s="5"/>
    </row>
    <row r="64" spans="1:3" ht="21" customHeight="1">
      <c r="A64" s="5"/>
      <c r="B64" s="5"/>
      <c r="C64" s="5"/>
    </row>
    <row r="65" spans="1:3" ht="21" customHeight="1">
      <c r="A65" s="5"/>
      <c r="B65" s="5"/>
      <c r="C65" s="5"/>
    </row>
    <row r="66" spans="1:3" ht="18" customHeight="1">
      <c r="A66" s="5"/>
      <c r="B66" s="5"/>
      <c r="C66" s="5"/>
    </row>
    <row r="67" spans="1:3" ht="45" customHeight="1">
      <c r="A67" s="5"/>
      <c r="B67" s="5"/>
      <c r="C67" s="13" t="s">
        <v>93</v>
      </c>
    </row>
    <row r="68" spans="1:3" ht="21" customHeight="1">
      <c r="A68" s="5"/>
      <c r="B68" s="5"/>
      <c r="C68" s="5"/>
    </row>
    <row r="69" spans="1:3" ht="21" customHeight="1">
      <c r="A69" s="5"/>
      <c r="B69" s="5"/>
      <c r="C69" s="5"/>
    </row>
    <row r="70" spans="1:3" ht="21" customHeight="1">
      <c r="A70" s="5"/>
      <c r="B70" s="5"/>
      <c r="C70" s="5"/>
    </row>
    <row r="71" spans="1:3" ht="21" customHeight="1">
      <c r="A71" s="5"/>
      <c r="B71" s="5"/>
      <c r="C71" s="5"/>
    </row>
    <row r="72" spans="1:3" ht="31.5" customHeight="1">
      <c r="A72" s="5"/>
      <c r="B72" s="5"/>
      <c r="C72" s="5"/>
    </row>
    <row r="73" spans="1:3" ht="54.75" customHeight="1">
      <c r="A73" s="5"/>
      <c r="B73" s="5"/>
      <c r="C73" s="13" t="s">
        <v>94</v>
      </c>
    </row>
    <row r="74" spans="1:3" ht="21" customHeight="1">
      <c r="A74" s="5"/>
      <c r="B74" s="5"/>
      <c r="C74" s="5"/>
    </row>
    <row r="75" spans="1:3" ht="21" customHeight="1">
      <c r="A75" s="5"/>
      <c r="B75" s="5"/>
      <c r="C75" s="5"/>
    </row>
    <row r="76" spans="1:3" ht="21" customHeight="1">
      <c r="A76" s="5"/>
      <c r="B76" s="5"/>
      <c r="C76" s="5"/>
    </row>
    <row r="77" spans="1:3" ht="21" customHeight="1">
      <c r="A77" s="5"/>
      <c r="B77" s="5"/>
      <c r="C77" s="5"/>
    </row>
    <row r="78" spans="1:3" ht="21" customHeight="1">
      <c r="A78" s="5"/>
      <c r="B78" s="5"/>
      <c r="C78" s="5"/>
    </row>
    <row r="79" spans="1:3" ht="21" customHeight="1">
      <c r="A79" s="7"/>
      <c r="B79" s="7"/>
      <c r="C79" s="7"/>
    </row>
  </sheetData>
  <sheetProtection algorithmName="SHA-512" hashValue="u4hkIIgRp5qO7y7HNI+ZNH4tTARCWSTGE3gbb5vXRScyrFNgFR173CFttBV8EjTFQfQ0ltS/+497HSvuIBhXAw==" saltValue="DWRFVCiEHMBmM8aeo+nJBA==" spinCount="100000" sheet="1" objects="1" scenarios="1"/>
  <mergeCells count="1">
    <mergeCell ref="A43:C43"/>
  </mergeCells>
  <phoneticPr fontId="5"/>
  <pageMargins left="0.59055118110236227" right="0.19685039370078741" top="0.55118110236220474" bottom="0.35433070866141736"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99487-1941-4F60-B75F-94E6E78BA6B7}">
  <dimension ref="A1:D23"/>
  <sheetViews>
    <sheetView zoomScaleNormal="100" workbookViewId="0"/>
  </sheetViews>
  <sheetFormatPr defaultRowHeight="21" customHeight="1"/>
  <cols>
    <col min="1" max="1" width="5" style="3" customWidth="1"/>
    <col min="2" max="2" width="14.75" style="3" customWidth="1"/>
    <col min="3" max="3" width="63.125" style="3" customWidth="1"/>
    <col min="4" max="16384" width="9" style="3"/>
  </cols>
  <sheetData>
    <row r="1" spans="1:4" ht="21" customHeight="1">
      <c r="A1" s="3" t="s">
        <v>71</v>
      </c>
      <c r="C1" s="97" t="s">
        <v>243</v>
      </c>
    </row>
    <row r="3" spans="1:4" ht="45.75" customHeight="1">
      <c r="A3" s="10">
        <v>1</v>
      </c>
      <c r="B3" s="1" t="s">
        <v>101</v>
      </c>
      <c r="C3" s="1" t="s">
        <v>102</v>
      </c>
    </row>
    <row r="4" spans="1:4" ht="21" customHeight="1">
      <c r="A4" s="10">
        <v>2</v>
      </c>
      <c r="B4" s="1" t="s">
        <v>51</v>
      </c>
      <c r="C4" s="1" t="s">
        <v>52</v>
      </c>
    </row>
    <row r="5" spans="1:4" ht="96.75" customHeight="1">
      <c r="A5" s="10">
        <v>3</v>
      </c>
      <c r="B5" s="1" t="s">
        <v>1</v>
      </c>
      <c r="C5" s="1" t="s">
        <v>98</v>
      </c>
    </row>
    <row r="6" spans="1:4" ht="60" customHeight="1">
      <c r="A6" s="10">
        <v>4</v>
      </c>
      <c r="B6" s="1" t="s">
        <v>3</v>
      </c>
      <c r="C6" s="1" t="s">
        <v>99</v>
      </c>
    </row>
    <row r="7" spans="1:4" ht="33" customHeight="1">
      <c r="A7" s="10">
        <v>5</v>
      </c>
      <c r="B7" s="1" t="s">
        <v>23</v>
      </c>
      <c r="C7" s="1" t="s">
        <v>61</v>
      </c>
    </row>
    <row r="8" spans="1:4" ht="21" customHeight="1">
      <c r="A8" s="10">
        <v>6</v>
      </c>
      <c r="B8" s="1" t="s">
        <v>53</v>
      </c>
      <c r="C8" s="1" t="s">
        <v>54</v>
      </c>
    </row>
    <row r="9" spans="1:4" ht="21" customHeight="1">
      <c r="A9" s="10">
        <v>7</v>
      </c>
      <c r="B9" s="1" t="s">
        <v>56</v>
      </c>
      <c r="C9" s="1" t="s">
        <v>54</v>
      </c>
    </row>
    <row r="10" spans="1:4" ht="33" customHeight="1">
      <c r="A10" s="10">
        <v>8</v>
      </c>
      <c r="B10" s="1" t="s">
        <v>57</v>
      </c>
      <c r="C10" s="1" t="s">
        <v>62</v>
      </c>
    </row>
    <row r="11" spans="1:4" ht="21" customHeight="1">
      <c r="A11" s="10">
        <v>9</v>
      </c>
      <c r="B11" s="1" t="s">
        <v>55</v>
      </c>
      <c r="C11" s="1" t="s">
        <v>54</v>
      </c>
    </row>
    <row r="12" spans="1:4" ht="21" customHeight="1">
      <c r="A12" s="10">
        <v>10</v>
      </c>
      <c r="B12" s="99" t="s">
        <v>244</v>
      </c>
      <c r="C12" s="99" t="s">
        <v>245</v>
      </c>
    </row>
    <row r="13" spans="1:4" ht="21" customHeight="1">
      <c r="A13" s="10">
        <v>11</v>
      </c>
      <c r="B13" s="1" t="s">
        <v>20</v>
      </c>
      <c r="C13" s="1" t="s">
        <v>54</v>
      </c>
    </row>
    <row r="14" spans="1:4" ht="21" customHeight="1">
      <c r="A14" s="10">
        <v>12</v>
      </c>
      <c r="B14" s="1" t="s">
        <v>18</v>
      </c>
      <c r="C14" s="1" t="s">
        <v>54</v>
      </c>
    </row>
    <row r="15" spans="1:4" ht="33" customHeight="1">
      <c r="A15" s="10">
        <v>13</v>
      </c>
      <c r="B15" s="1" t="s">
        <v>2</v>
      </c>
      <c r="C15" s="1" t="s">
        <v>63</v>
      </c>
    </row>
    <row r="16" spans="1:4" ht="73.5" customHeight="1">
      <c r="A16" s="10">
        <v>14</v>
      </c>
      <c r="B16" s="1" t="s">
        <v>6</v>
      </c>
      <c r="C16" s="1" t="s">
        <v>246</v>
      </c>
      <c r="D16" s="11"/>
    </row>
    <row r="17" spans="1:4" ht="69" customHeight="1">
      <c r="A17" s="10">
        <v>15</v>
      </c>
      <c r="B17" s="99" t="s">
        <v>247</v>
      </c>
      <c r="C17" s="99" t="s">
        <v>248</v>
      </c>
      <c r="D17" s="11"/>
    </row>
    <row r="18" spans="1:4" ht="144" customHeight="1">
      <c r="A18" s="10">
        <v>16</v>
      </c>
      <c r="B18" s="1" t="s">
        <v>60</v>
      </c>
      <c r="C18" s="1" t="s">
        <v>100</v>
      </c>
    </row>
    <row r="19" spans="1:4" ht="81" customHeight="1">
      <c r="A19" s="10">
        <v>17</v>
      </c>
      <c r="B19" s="99" t="s">
        <v>249</v>
      </c>
      <c r="C19" s="99" t="s">
        <v>250</v>
      </c>
      <c r="D19" s="11"/>
    </row>
    <row r="20" spans="1:4" ht="84.75" customHeight="1">
      <c r="A20" s="10">
        <v>18</v>
      </c>
      <c r="B20" s="99" t="s">
        <v>251</v>
      </c>
      <c r="C20" s="99" t="s">
        <v>252</v>
      </c>
      <c r="D20" s="11"/>
    </row>
    <row r="21" spans="1:4" ht="329.25" customHeight="1">
      <c r="A21" s="10">
        <v>19</v>
      </c>
      <c r="B21" s="1" t="s">
        <v>58</v>
      </c>
      <c r="C21" s="1" t="s">
        <v>256</v>
      </c>
    </row>
    <row r="22" spans="1:4" ht="103.5" customHeight="1">
      <c r="A22" s="239">
        <v>20</v>
      </c>
      <c r="B22" s="99" t="s">
        <v>253</v>
      </c>
      <c r="C22" s="99" t="s">
        <v>254</v>
      </c>
    </row>
    <row r="23" spans="1:4" ht="163.5" customHeight="1">
      <c r="A23" s="240"/>
      <c r="B23" s="99" t="s">
        <v>255</v>
      </c>
      <c r="C23" s="99" t="s">
        <v>257</v>
      </c>
    </row>
  </sheetData>
  <sheetProtection algorithmName="SHA-512" hashValue="NcFolWeN6BbM4vT9nrlvI8H3yyC3UUQB9ikHwO1yzEQ/RLbkph+m3wdNBvZKJxGZzU6qST80t9yQvBREKZs/vw==" saltValue="vUy7spe9DREmW4K2vJhzHg==" spinCount="100000" sheet="1" objects="1" scenarios="1"/>
  <mergeCells count="1">
    <mergeCell ref="A22:A23"/>
  </mergeCells>
  <phoneticPr fontId="5"/>
  <pageMargins left="0.59055118110236227" right="0.19685039370078741" top="0.55118110236220474" bottom="0.35433070866141736"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K118"/>
  <sheetViews>
    <sheetView showGridLines="0" zoomScale="90" zoomScaleNormal="90" workbookViewId="0">
      <selection activeCell="AU17" sqref="AU17:BA17"/>
    </sheetView>
  </sheetViews>
  <sheetFormatPr defaultColWidth="0" defaultRowHeight="13.5" customHeight="1" zeroHeight="1"/>
  <cols>
    <col min="1" max="1" width="3" style="14" customWidth="1"/>
    <col min="2" max="2" width="4" style="14" bestFit="1" customWidth="1"/>
    <col min="3" max="3" width="3" style="14" customWidth="1"/>
    <col min="4" max="4" width="3" style="14" hidden="1" customWidth="1"/>
    <col min="5" max="6" width="3" style="14" customWidth="1"/>
    <col min="7" max="7" width="3" style="14" hidden="1" customWidth="1"/>
    <col min="8" max="12" width="3" style="14" customWidth="1"/>
    <col min="13" max="13" width="3" style="14" hidden="1" customWidth="1"/>
    <col min="14" max="35" width="3" style="14" customWidth="1"/>
    <col min="36" max="36" width="3" style="14" hidden="1" customWidth="1"/>
    <col min="37" max="37" width="3" style="14" customWidth="1"/>
    <col min="38" max="38" width="3" style="14" hidden="1" customWidth="1"/>
    <col min="39" max="40" width="3" style="14" customWidth="1"/>
    <col min="41" max="41" width="3" style="14" hidden="1" customWidth="1"/>
    <col min="42" max="43" width="3" style="14" customWidth="1"/>
    <col min="44" max="44" width="3" style="14" hidden="1" customWidth="1"/>
    <col min="45" max="47" width="3" style="14" customWidth="1"/>
    <col min="48" max="48" width="3" style="14" hidden="1" customWidth="1"/>
    <col min="49" max="49" width="3" style="14" customWidth="1"/>
    <col min="50" max="50" width="3" style="14" hidden="1" customWidth="1"/>
    <col min="51" max="54" width="3" style="14" customWidth="1"/>
    <col min="55" max="55" width="3" style="14" hidden="1" customWidth="1"/>
    <col min="56" max="56" width="3" style="14" customWidth="1"/>
    <col min="57" max="57" width="2.875" style="14" customWidth="1"/>
    <col min="58" max="58" width="3" style="14" customWidth="1"/>
    <col min="59" max="59" width="4.5" style="14" hidden="1" customWidth="1"/>
    <col min="60" max="60" width="8.5" style="14" hidden="1" customWidth="1"/>
    <col min="61" max="61" width="7.5" style="14" hidden="1" customWidth="1"/>
    <col min="62" max="62" width="4.5" style="14" hidden="1" customWidth="1"/>
    <col min="63" max="63" width="19.375" style="14" hidden="1" customWidth="1"/>
    <col min="64" max="64" width="6.5" style="14" hidden="1" customWidth="1"/>
    <col min="65" max="65" width="16.125" style="14" hidden="1" customWidth="1"/>
    <col min="66" max="67" width="8.5" style="14" hidden="1" customWidth="1"/>
    <col min="68" max="68" width="7.5" style="14" hidden="1" customWidth="1"/>
    <col min="69" max="69" width="4.5" style="14" hidden="1" customWidth="1"/>
    <col min="70" max="77" width="5.5" style="14" hidden="1" customWidth="1"/>
    <col min="78" max="78" width="7.5" style="14" hidden="1" customWidth="1"/>
    <col min="79" max="80" width="5.5" style="14" hidden="1" customWidth="1"/>
    <col min="81" max="81" width="4.5" style="14" hidden="1" customWidth="1"/>
    <col min="82" max="89" width="5.5" style="14" hidden="1" customWidth="1"/>
    <col min="90" max="90" width="7.5" style="14" hidden="1" customWidth="1"/>
    <col min="91" max="92" width="5.5" style="14" hidden="1" customWidth="1"/>
    <col min="93" max="93" width="4.5" style="14" hidden="1" customWidth="1"/>
    <col min="94" max="94" width="13.875" style="14" hidden="1" customWidth="1"/>
    <col min="95" max="95" width="4.5" style="14" hidden="1" customWidth="1"/>
    <col min="96" max="96" width="15" style="14" hidden="1" customWidth="1"/>
    <col min="97" max="98" width="4.5" style="14" hidden="1" customWidth="1"/>
    <col min="99" max="99" width="21.625" style="14" hidden="1" customWidth="1"/>
    <col min="100" max="100" width="4.5" style="14" hidden="1" customWidth="1"/>
    <col min="101" max="101" width="21.625" style="14" hidden="1" customWidth="1"/>
    <col min="102" max="103" width="4.5" style="14" hidden="1" customWidth="1"/>
    <col min="104" max="167" width="5.625" style="14" hidden="1" customWidth="1"/>
    <col min="168" max="16384" width="0" style="14" hidden="1"/>
  </cols>
  <sheetData>
    <row r="1" spans="1:104" s="19" customFormat="1" ht="12.75" customHeight="1">
      <c r="A1" s="96" t="s">
        <v>238</v>
      </c>
      <c r="D1" s="95"/>
      <c r="G1" s="95"/>
      <c r="M1" s="95"/>
      <c r="AJ1" s="95"/>
      <c r="AL1" s="95"/>
      <c r="AO1" s="95"/>
      <c r="AR1" s="95"/>
      <c r="AV1" s="95"/>
      <c r="AX1" s="95"/>
      <c r="BC1" s="95"/>
      <c r="BE1" s="94" t="s">
        <v>188</v>
      </c>
      <c r="BF1" s="14"/>
      <c r="BG1" s="93" t="s">
        <v>216</v>
      </c>
      <c r="BH1" s="92"/>
      <c r="BI1" s="143" t="s">
        <v>215</v>
      </c>
      <c r="BJ1" s="143"/>
      <c r="BK1" s="143"/>
      <c r="BL1" s="143"/>
      <c r="BM1" s="143"/>
      <c r="BN1" s="143"/>
      <c r="BO1" s="143"/>
      <c r="BP1" s="143"/>
      <c r="BQ1" s="143"/>
      <c r="BR1" s="143"/>
      <c r="BS1" s="143"/>
      <c r="BT1" s="143"/>
      <c r="BU1" s="143"/>
      <c r="BV1" s="143"/>
      <c r="BW1" s="143"/>
      <c r="BX1" s="143"/>
      <c r="BY1" s="143"/>
      <c r="BZ1" s="14"/>
      <c r="CA1" s="14"/>
      <c r="CB1" s="14"/>
      <c r="CC1" s="14"/>
      <c r="CD1" s="14"/>
      <c r="CE1" s="14"/>
      <c r="CF1" s="14"/>
      <c r="CG1" s="14"/>
      <c r="CH1" s="14"/>
      <c r="CI1" s="14"/>
      <c r="CJ1" s="14"/>
      <c r="CK1" s="14"/>
      <c r="CL1" s="14"/>
      <c r="CM1" s="14"/>
      <c r="CN1" s="14"/>
      <c r="CO1" s="14"/>
      <c r="CP1" s="14"/>
      <c r="CQ1" s="14"/>
      <c r="CR1" s="14"/>
      <c r="CS1" s="14"/>
      <c r="CT1" s="14"/>
      <c r="CU1" s="14"/>
      <c r="CV1" s="14"/>
      <c r="CW1" s="14"/>
      <c r="CX1" s="14"/>
      <c r="CY1" s="14"/>
      <c r="CZ1" s="14"/>
    </row>
    <row r="2" spans="1:104" s="19" customFormat="1" ht="12.75" customHeight="1">
      <c r="T2" s="194" t="s">
        <v>17</v>
      </c>
      <c r="U2" s="194"/>
      <c r="V2" s="194"/>
      <c r="W2" s="194"/>
      <c r="X2" s="194"/>
      <c r="Y2" s="194"/>
      <c r="Z2" s="194"/>
      <c r="AA2" s="194"/>
      <c r="AB2" s="194"/>
      <c r="AC2" s="194"/>
      <c r="AK2" s="188" t="s">
        <v>1</v>
      </c>
      <c r="AL2" s="188"/>
      <c r="AM2" s="188"/>
      <c r="AN2" s="188"/>
      <c r="AO2" s="91"/>
      <c r="AP2" s="196">
        <v>45107</v>
      </c>
      <c r="AQ2" s="196"/>
      <c r="AR2" s="196"/>
      <c r="AS2" s="196"/>
      <c r="AT2" s="196"/>
      <c r="AU2" s="89"/>
      <c r="AV2" s="89"/>
      <c r="AW2" s="188" t="s">
        <v>3</v>
      </c>
      <c r="AX2" s="188"/>
      <c r="AY2" s="188"/>
      <c r="AZ2" s="188"/>
      <c r="BA2" s="188"/>
      <c r="BB2" s="197">
        <v>12345</v>
      </c>
      <c r="BC2" s="197"/>
      <c r="BD2" s="197"/>
      <c r="BE2" s="197"/>
      <c r="BF2" s="14"/>
      <c r="BG2" s="14"/>
      <c r="BH2" s="143" t="s">
        <v>214</v>
      </c>
      <c r="BI2" s="143"/>
      <c r="BJ2" s="143"/>
      <c r="BK2" s="143"/>
      <c r="BL2" s="143"/>
      <c r="BM2" s="143"/>
      <c r="BN2" s="143"/>
      <c r="BO2" s="143"/>
      <c r="BP2" s="143"/>
      <c r="BQ2" s="143"/>
      <c r="BR2" s="143"/>
      <c r="BS2" s="143"/>
      <c r="BT2" s="143"/>
      <c r="BU2" s="143"/>
      <c r="BV2" s="143"/>
      <c r="BW2" s="143"/>
      <c r="BX2" s="143"/>
      <c r="BY2" s="143"/>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row>
    <row r="3" spans="1:104" s="19" customFormat="1" ht="12.75" customHeight="1">
      <c r="B3" s="184" t="s">
        <v>0</v>
      </c>
      <c r="C3" s="184"/>
      <c r="D3" s="184"/>
      <c r="E3" s="184"/>
      <c r="F3" s="184"/>
      <c r="G3" s="184"/>
      <c r="H3" s="184"/>
      <c r="I3" s="184"/>
      <c r="J3" s="184"/>
      <c r="K3" s="184"/>
      <c r="L3" s="184"/>
      <c r="M3" s="184"/>
      <c r="N3" s="184"/>
      <c r="O3" s="184"/>
      <c r="P3" s="184"/>
      <c r="R3" s="89"/>
      <c r="S3" s="89"/>
      <c r="T3" s="194"/>
      <c r="U3" s="194"/>
      <c r="V3" s="194"/>
      <c r="W3" s="194"/>
      <c r="X3" s="194"/>
      <c r="Y3" s="194"/>
      <c r="Z3" s="194"/>
      <c r="AA3" s="194"/>
      <c r="AB3" s="194"/>
      <c r="AC3" s="194"/>
      <c r="AD3" s="89"/>
      <c r="AE3" s="89"/>
      <c r="AG3" s="89"/>
      <c r="AH3" s="89"/>
      <c r="AI3" s="89"/>
      <c r="AJ3" s="89"/>
      <c r="AK3" s="186" t="s">
        <v>23</v>
      </c>
      <c r="AL3" s="186"/>
      <c r="AM3" s="186"/>
      <c r="AN3" s="186"/>
      <c r="AO3" s="186"/>
      <c r="AP3" s="186"/>
      <c r="AQ3" s="187">
        <v>54321</v>
      </c>
      <c r="AR3" s="187"/>
      <c r="AS3" s="187"/>
      <c r="AT3" s="187"/>
      <c r="AU3" s="14"/>
      <c r="AV3" s="14"/>
      <c r="AW3" s="188" t="s">
        <v>82</v>
      </c>
      <c r="AX3" s="188"/>
      <c r="AY3" s="188"/>
      <c r="AZ3" s="188"/>
      <c r="BA3" s="188"/>
      <c r="BB3" s="187"/>
      <c r="BC3" s="187"/>
      <c r="BD3" s="189"/>
      <c r="BE3" s="189"/>
      <c r="BF3" s="14"/>
      <c r="BG3" s="14" t="s">
        <v>33</v>
      </c>
      <c r="BH3" s="14" t="s">
        <v>33</v>
      </c>
      <c r="BI3" s="14" t="s">
        <v>33</v>
      </c>
      <c r="BJ3" s="14" t="s">
        <v>33</v>
      </c>
      <c r="BK3" s="14" t="s">
        <v>33</v>
      </c>
      <c r="BL3" s="14" t="s">
        <v>33</v>
      </c>
      <c r="BM3" s="14" t="s">
        <v>33</v>
      </c>
      <c r="BN3" s="14" t="s">
        <v>33</v>
      </c>
      <c r="BO3" s="14" t="s">
        <v>33</v>
      </c>
      <c r="BP3" s="14" t="s">
        <v>33</v>
      </c>
      <c r="BQ3" s="14" t="s">
        <v>33</v>
      </c>
      <c r="BR3" s="14" t="s">
        <v>33</v>
      </c>
      <c r="BS3" s="14" t="s">
        <v>33</v>
      </c>
      <c r="BT3" s="14" t="s">
        <v>33</v>
      </c>
      <c r="BU3" s="14" t="s">
        <v>33</v>
      </c>
      <c r="BV3" s="14" t="s">
        <v>33</v>
      </c>
      <c r="BW3" s="14" t="s">
        <v>33</v>
      </c>
      <c r="BX3" s="14" t="s">
        <v>33</v>
      </c>
      <c r="BY3" s="14" t="s">
        <v>33</v>
      </c>
      <c r="BZ3" s="14" t="s">
        <v>33</v>
      </c>
      <c r="CA3" s="14" t="s">
        <v>33</v>
      </c>
      <c r="CB3" s="14" t="s">
        <v>33</v>
      </c>
      <c r="CC3" s="14" t="s">
        <v>33</v>
      </c>
      <c r="CD3" s="14" t="s">
        <v>33</v>
      </c>
      <c r="CE3" s="14" t="s">
        <v>33</v>
      </c>
      <c r="CF3" s="14" t="s">
        <v>33</v>
      </c>
      <c r="CG3" s="14" t="s">
        <v>33</v>
      </c>
      <c r="CH3" s="14" t="s">
        <v>33</v>
      </c>
      <c r="CI3" s="14" t="s">
        <v>33</v>
      </c>
      <c r="CJ3" s="14" t="s">
        <v>33</v>
      </c>
      <c r="CK3" s="14" t="s">
        <v>33</v>
      </c>
      <c r="CL3" s="14" t="s">
        <v>33</v>
      </c>
      <c r="CM3" s="14" t="s">
        <v>33</v>
      </c>
      <c r="CN3" s="14" t="s">
        <v>33</v>
      </c>
      <c r="CO3" s="14" t="s">
        <v>33</v>
      </c>
      <c r="CP3" s="14" t="s">
        <v>33</v>
      </c>
      <c r="CQ3" s="14" t="s">
        <v>33</v>
      </c>
      <c r="CR3" s="14" t="s">
        <v>33</v>
      </c>
      <c r="CS3" s="14" t="s">
        <v>33</v>
      </c>
      <c r="CT3" s="14" t="s">
        <v>33</v>
      </c>
      <c r="CU3" s="14" t="s">
        <v>33</v>
      </c>
      <c r="CV3" s="14" t="s">
        <v>33</v>
      </c>
      <c r="CW3" s="14" t="s">
        <v>33</v>
      </c>
      <c r="CX3" s="14" t="s">
        <v>33</v>
      </c>
      <c r="CY3" s="14" t="s">
        <v>33</v>
      </c>
      <c r="CZ3" s="14"/>
    </row>
    <row r="4" spans="1:104" s="19" customFormat="1" ht="12.75" customHeight="1" thickBot="1">
      <c r="B4" s="185"/>
      <c r="C4" s="185"/>
      <c r="D4" s="185"/>
      <c r="E4" s="185"/>
      <c r="F4" s="185"/>
      <c r="G4" s="185"/>
      <c r="H4" s="185"/>
      <c r="I4" s="185"/>
      <c r="J4" s="185"/>
      <c r="K4" s="185"/>
      <c r="L4" s="185"/>
      <c r="M4" s="185"/>
      <c r="N4" s="185"/>
      <c r="O4" s="185"/>
      <c r="P4" s="185"/>
      <c r="R4" s="89"/>
      <c r="S4" s="90"/>
      <c r="T4" s="195"/>
      <c r="U4" s="195"/>
      <c r="V4" s="195"/>
      <c r="W4" s="195"/>
      <c r="X4" s="195"/>
      <c r="Y4" s="195"/>
      <c r="Z4" s="195"/>
      <c r="AA4" s="195"/>
      <c r="AB4" s="195"/>
      <c r="AC4" s="195"/>
      <c r="AD4" s="90"/>
      <c r="AE4" s="89"/>
      <c r="AG4" s="177" t="s">
        <v>183</v>
      </c>
      <c r="AH4" s="177"/>
      <c r="AI4" s="177"/>
      <c r="AJ4" s="177"/>
      <c r="AK4" s="177"/>
      <c r="AL4" s="88"/>
      <c r="AM4" s="177" t="s">
        <v>218</v>
      </c>
      <c r="AN4" s="177"/>
      <c r="AO4" s="177"/>
      <c r="AP4" s="177"/>
      <c r="AQ4" s="177"/>
      <c r="AR4" s="177"/>
      <c r="AS4" s="177"/>
      <c r="AT4" s="177"/>
      <c r="AU4" s="177"/>
      <c r="AV4" s="177"/>
      <c r="AW4" s="177"/>
      <c r="AX4" s="177"/>
      <c r="AY4" s="177"/>
      <c r="AZ4" s="177"/>
      <c r="BA4" s="177"/>
      <c r="BB4" s="177"/>
      <c r="BC4" s="177"/>
      <c r="BD4" s="177"/>
      <c r="BE4" s="177"/>
      <c r="BF4" s="14"/>
      <c r="BG4" s="14"/>
      <c r="BH4" s="14"/>
      <c r="BI4" s="14"/>
      <c r="BR4" s="14"/>
      <c r="BS4" s="14"/>
      <c r="BT4" s="14"/>
      <c r="BU4" s="14"/>
      <c r="BV4" s="14"/>
      <c r="BW4" s="14"/>
      <c r="BX4" s="14"/>
      <c r="BY4" s="14"/>
      <c r="BZ4" s="14"/>
      <c r="CA4" s="14"/>
      <c r="CB4" s="14"/>
      <c r="CD4" s="14"/>
      <c r="CE4" s="14"/>
      <c r="CF4" s="14"/>
      <c r="CG4" s="14"/>
      <c r="CH4" s="14"/>
      <c r="CI4" s="14"/>
      <c r="CJ4" s="14"/>
    </row>
    <row r="5" spans="1:104" s="19" customFormat="1" ht="12.75" customHeight="1">
      <c r="B5" s="217" t="s">
        <v>103</v>
      </c>
      <c r="C5" s="217"/>
      <c r="D5" s="217"/>
      <c r="E5" s="217"/>
      <c r="F5" s="217"/>
      <c r="G5" s="217"/>
      <c r="H5" s="217"/>
      <c r="I5" s="217"/>
      <c r="J5" s="217"/>
      <c r="K5" s="217"/>
      <c r="L5" s="217"/>
      <c r="M5" s="217"/>
      <c r="N5" s="217"/>
      <c r="O5" s="217"/>
      <c r="P5" s="217"/>
      <c r="S5" s="219" t="s">
        <v>237</v>
      </c>
      <c r="T5" s="219"/>
      <c r="U5" s="219"/>
      <c r="V5" s="219"/>
      <c r="W5" s="219"/>
      <c r="X5" s="219"/>
      <c r="Y5" s="219"/>
      <c r="Z5" s="219"/>
      <c r="AA5" s="219"/>
      <c r="AB5" s="219"/>
      <c r="AC5" s="219"/>
      <c r="AD5" s="219"/>
      <c r="AM5" s="177" t="s">
        <v>219</v>
      </c>
      <c r="AN5" s="177"/>
      <c r="AO5" s="177"/>
      <c r="AP5" s="177"/>
      <c r="AQ5" s="177"/>
      <c r="AR5" s="177"/>
      <c r="AS5" s="177"/>
      <c r="AT5" s="177"/>
      <c r="AU5" s="177"/>
      <c r="AV5" s="177"/>
      <c r="AW5" s="177"/>
      <c r="AX5" s="177"/>
      <c r="AY5" s="177"/>
      <c r="AZ5" s="177"/>
      <c r="BA5" s="177"/>
      <c r="BB5" s="177"/>
      <c r="BC5" s="177"/>
      <c r="BD5" s="177"/>
      <c r="BE5" s="177"/>
      <c r="BF5" s="14"/>
      <c r="BG5" s="14"/>
      <c r="BH5" s="14"/>
      <c r="BI5" s="14"/>
      <c r="BR5" s="14"/>
      <c r="BS5" s="14"/>
      <c r="BT5" s="14"/>
      <c r="BU5" s="14"/>
      <c r="BV5" s="14"/>
      <c r="BW5" s="14"/>
      <c r="BX5" s="14"/>
      <c r="BY5" s="14"/>
      <c r="BZ5" s="14"/>
      <c r="CA5" s="14"/>
      <c r="CB5" s="14"/>
      <c r="CD5" s="14"/>
      <c r="CE5" s="14"/>
      <c r="CF5" s="14"/>
      <c r="CG5" s="14"/>
      <c r="CH5" s="14"/>
      <c r="CI5" s="14"/>
      <c r="CJ5" s="14"/>
    </row>
    <row r="6" spans="1:104" s="19" customFormat="1" ht="12.75" customHeight="1" thickBot="1">
      <c r="B6" s="218"/>
      <c r="C6" s="218"/>
      <c r="D6" s="218"/>
      <c r="E6" s="218"/>
      <c r="F6" s="218"/>
      <c r="G6" s="218"/>
      <c r="H6" s="218"/>
      <c r="I6" s="218"/>
      <c r="J6" s="218"/>
      <c r="K6" s="218"/>
      <c r="L6" s="218"/>
      <c r="M6" s="218"/>
      <c r="N6" s="218"/>
      <c r="O6" s="218"/>
      <c r="P6" s="218"/>
      <c r="S6" s="220"/>
      <c r="T6" s="220"/>
      <c r="U6" s="220"/>
      <c r="V6" s="220"/>
      <c r="W6" s="220"/>
      <c r="X6" s="220"/>
      <c r="Y6" s="220"/>
      <c r="Z6" s="220"/>
      <c r="AA6" s="220"/>
      <c r="AB6" s="220"/>
      <c r="AC6" s="220"/>
      <c r="AD6" s="220"/>
      <c r="AH6" s="221" t="s">
        <v>220</v>
      </c>
      <c r="AI6" s="221"/>
      <c r="AJ6" s="221"/>
      <c r="AK6" s="221"/>
      <c r="AL6" s="221"/>
      <c r="AM6" s="221"/>
      <c r="AN6" s="221"/>
      <c r="AO6" s="221"/>
      <c r="AP6" s="221"/>
      <c r="AQ6" s="221"/>
      <c r="AR6" s="221"/>
      <c r="AS6" s="221"/>
      <c r="AT6" s="221"/>
      <c r="AU6" s="221"/>
      <c r="AV6" s="221"/>
      <c r="AW6" s="221"/>
      <c r="AX6" s="221"/>
      <c r="AY6" s="221"/>
      <c r="AZ6" s="221"/>
      <c r="BA6" s="221"/>
      <c r="BB6" s="221"/>
      <c r="BC6" s="221"/>
      <c r="BD6" s="221"/>
      <c r="BE6" s="221"/>
      <c r="BF6" s="14"/>
      <c r="BG6" s="14"/>
      <c r="BH6" s="14"/>
      <c r="BI6" s="14"/>
      <c r="BR6" s="14"/>
      <c r="BS6" s="14"/>
      <c r="BT6" s="14"/>
      <c r="BU6" s="14"/>
      <c r="BV6" s="14"/>
      <c r="BW6" s="14"/>
      <c r="BX6" s="14"/>
      <c r="BY6" s="14"/>
      <c r="BZ6" s="14"/>
      <c r="CA6" s="14"/>
      <c r="CB6" s="14"/>
      <c r="CD6" s="14"/>
      <c r="CE6" s="14"/>
      <c r="CF6" s="14"/>
      <c r="CG6" s="14"/>
      <c r="CH6" s="14"/>
      <c r="CI6" s="14"/>
      <c r="CJ6" s="14"/>
    </row>
    <row r="7" spans="1:104" s="19" customFormat="1" ht="12.75" customHeight="1" thickTop="1">
      <c r="B7" s="222">
        <v>131010</v>
      </c>
      <c r="C7" s="222"/>
      <c r="D7" s="222"/>
      <c r="E7" s="222"/>
      <c r="F7" s="223" t="s">
        <v>225</v>
      </c>
      <c r="G7" s="223"/>
      <c r="H7" s="223"/>
      <c r="I7" s="223"/>
      <c r="J7" s="223"/>
      <c r="K7" s="223"/>
      <c r="L7" s="223"/>
      <c r="M7" s="223"/>
      <c r="N7" s="223"/>
      <c r="O7" s="223"/>
      <c r="P7" s="223"/>
      <c r="Q7" s="223"/>
      <c r="R7" s="223"/>
      <c r="S7" s="223"/>
      <c r="T7" s="223"/>
      <c r="U7" s="223"/>
      <c r="V7" s="223"/>
      <c r="W7" s="223"/>
      <c r="X7" s="223"/>
      <c r="Y7" s="223"/>
      <c r="Z7" s="223"/>
      <c r="AA7" s="223"/>
      <c r="AB7" s="223"/>
      <c r="AC7" s="223"/>
      <c r="AD7" s="223"/>
      <c r="AE7" s="223"/>
      <c r="AH7" s="221"/>
      <c r="AI7" s="221"/>
      <c r="AJ7" s="221"/>
      <c r="AK7" s="221"/>
      <c r="AL7" s="221"/>
      <c r="AM7" s="221"/>
      <c r="AN7" s="221"/>
      <c r="AO7" s="221"/>
      <c r="AP7" s="221"/>
      <c r="AQ7" s="221"/>
      <c r="AR7" s="221"/>
      <c r="AS7" s="221"/>
      <c r="AT7" s="221"/>
      <c r="AU7" s="221"/>
      <c r="AV7" s="221"/>
      <c r="AW7" s="221"/>
      <c r="AX7" s="221"/>
      <c r="AY7" s="221"/>
      <c r="AZ7" s="221"/>
      <c r="BA7" s="221"/>
      <c r="BB7" s="221"/>
      <c r="BC7" s="221"/>
      <c r="BD7" s="221"/>
      <c r="BE7" s="221"/>
      <c r="BF7" s="14"/>
      <c r="BG7" s="14"/>
      <c r="BH7" s="14"/>
      <c r="BI7" s="14"/>
      <c r="BK7" s="190" t="s">
        <v>205</v>
      </c>
      <c r="BL7" s="191"/>
      <c r="BR7" s="14"/>
      <c r="BS7" s="14"/>
      <c r="BT7" s="14"/>
      <c r="BU7" s="14"/>
      <c r="BV7" s="14"/>
      <c r="BW7" s="14"/>
      <c r="BX7" s="14"/>
      <c r="BY7" s="14"/>
      <c r="BZ7" s="14"/>
      <c r="CA7" s="14"/>
      <c r="CB7" s="14"/>
      <c r="CD7" s="14"/>
      <c r="CE7" s="14"/>
      <c r="CF7" s="14"/>
      <c r="CG7" s="14"/>
      <c r="CH7" s="14"/>
      <c r="CI7" s="14"/>
      <c r="CJ7" s="14"/>
    </row>
    <row r="8" spans="1:104" s="19" customFormat="1" ht="2.25" customHeight="1">
      <c r="BF8" s="14"/>
      <c r="BG8" s="14"/>
      <c r="BH8" s="14"/>
      <c r="BI8" s="14"/>
      <c r="BK8" s="192"/>
      <c r="BL8" s="193"/>
      <c r="BR8" s="14"/>
      <c r="BS8" s="14"/>
      <c r="BT8" s="14"/>
      <c r="BU8" s="14"/>
      <c r="BV8" s="14"/>
      <c r="BW8" s="14"/>
      <c r="BX8" s="14"/>
      <c r="BY8" s="14"/>
      <c r="BZ8" s="14"/>
      <c r="CA8" s="14"/>
      <c r="CB8" s="14"/>
      <c r="CD8" s="14"/>
      <c r="CE8" s="14"/>
      <c r="CF8" s="14"/>
      <c r="CG8" s="14"/>
      <c r="CH8" s="14"/>
      <c r="CI8" s="14"/>
      <c r="CJ8" s="14"/>
    </row>
    <row r="9" spans="1:104" s="19" customFormat="1" ht="12.75" customHeight="1" thickBot="1">
      <c r="B9" s="227" t="s">
        <v>19</v>
      </c>
      <c r="C9" s="227"/>
      <c r="D9" s="227"/>
      <c r="E9" s="227"/>
      <c r="F9" s="227"/>
      <c r="G9" s="227"/>
      <c r="H9" s="227"/>
      <c r="I9" s="227"/>
      <c r="J9" s="227"/>
      <c r="K9" s="227"/>
      <c r="L9" s="227"/>
      <c r="M9" s="227"/>
      <c r="N9" s="227"/>
      <c r="O9" s="227"/>
      <c r="P9" s="227"/>
      <c r="Q9" s="227"/>
      <c r="R9" s="227"/>
      <c r="S9" s="227"/>
      <c r="AG9" s="175" t="s">
        <v>187</v>
      </c>
      <c r="AH9" s="175"/>
      <c r="AI9" s="175"/>
      <c r="AK9" s="105" t="s">
        <v>221</v>
      </c>
      <c r="AL9" s="105"/>
      <c r="AM9" s="105"/>
      <c r="AN9" s="105"/>
      <c r="AO9" s="105"/>
      <c r="AP9" s="105"/>
      <c r="AQ9" s="105"/>
      <c r="AR9" s="105"/>
      <c r="AS9" s="105"/>
      <c r="AT9" s="105"/>
      <c r="BF9" s="14"/>
      <c r="BG9" s="14"/>
      <c r="BH9" s="14"/>
      <c r="BI9" s="14"/>
      <c r="BK9" s="102" t="s">
        <v>187</v>
      </c>
      <c r="BL9" s="103"/>
      <c r="BR9" s="14"/>
      <c r="BS9" s="14"/>
      <c r="BT9" s="14"/>
      <c r="BU9" s="14"/>
      <c r="BV9" s="14"/>
      <c r="BW9" s="14"/>
      <c r="BX9" s="14"/>
      <c r="BY9" s="14"/>
      <c r="BZ9" s="14"/>
      <c r="CA9" s="14"/>
      <c r="CB9" s="14"/>
      <c r="CD9" s="14"/>
      <c r="CE9" s="14"/>
      <c r="CF9" s="14"/>
      <c r="CG9" s="14"/>
      <c r="CH9" s="14"/>
      <c r="CI9" s="14"/>
      <c r="CJ9" s="14"/>
    </row>
    <row r="10" spans="1:104" s="19" customFormat="1" ht="12.75" customHeight="1" thickTop="1" thickBot="1">
      <c r="B10" s="204" t="s">
        <v>213</v>
      </c>
      <c r="C10" s="204"/>
      <c r="D10" s="204"/>
      <c r="E10" s="204"/>
      <c r="F10" s="224" t="s">
        <v>212</v>
      </c>
      <c r="G10" s="224"/>
      <c r="H10" s="224"/>
      <c r="I10" s="224"/>
      <c r="J10" s="224"/>
      <c r="K10" s="224"/>
      <c r="N10" s="207" t="s">
        <v>24</v>
      </c>
      <c r="O10" s="208"/>
      <c r="P10" s="209"/>
      <c r="Q10" s="198" t="s">
        <v>26</v>
      </c>
      <c r="R10" s="199"/>
      <c r="S10" s="199"/>
      <c r="T10" s="199"/>
      <c r="U10" s="200"/>
      <c r="V10" s="87"/>
      <c r="W10" s="86"/>
      <c r="X10" s="207" t="s">
        <v>189</v>
      </c>
      <c r="Y10" s="208"/>
      <c r="Z10" s="209"/>
      <c r="AA10" s="205" t="s">
        <v>209</v>
      </c>
      <c r="AB10" s="205"/>
      <c r="AC10" s="205"/>
      <c r="AD10" s="205"/>
      <c r="AE10" s="205"/>
      <c r="AG10" s="175" t="s">
        <v>20</v>
      </c>
      <c r="AH10" s="175"/>
      <c r="AI10" s="175"/>
      <c r="AK10" s="177" t="s">
        <v>184</v>
      </c>
      <c r="AL10" s="177"/>
      <c r="AM10" s="177"/>
      <c r="AN10" s="177"/>
      <c r="AO10" s="177"/>
      <c r="AP10" s="177"/>
      <c r="AQ10" s="177"/>
      <c r="AR10" s="177"/>
      <c r="AS10" s="177"/>
      <c r="AT10" s="177"/>
      <c r="AW10" s="175" t="s">
        <v>2</v>
      </c>
      <c r="AX10" s="175"/>
      <c r="AY10" s="175"/>
      <c r="AZ10" s="177" t="s">
        <v>222</v>
      </c>
      <c r="BA10" s="177"/>
      <c r="BB10" s="177"/>
      <c r="BC10" s="177"/>
      <c r="BD10" s="177"/>
      <c r="BE10" s="177"/>
      <c r="BF10" s="14"/>
      <c r="BG10" s="14"/>
      <c r="BH10" s="225" t="s">
        <v>42</v>
      </c>
      <c r="BI10" s="226"/>
      <c r="BK10" s="34">
        <f>SUBSTITUTE(SUBSTITUTE(SUBSTITUTE(SUBSTITUTE(SUBSTITUTE(SUBSTITUTE(SUBSTITUTE(SUBSTITUTE("0"&amp;TRIM(AK9),"T",""),"t",""),"Ｔ",""),"ｔ",""),"-",""),"－",""),"ｰ",""),"ー","")+0</f>
        <v>1123412341234</v>
      </c>
      <c r="BL10" s="85" t="b">
        <f>ISERROR(BK10)</f>
        <v>0</v>
      </c>
      <c r="BR10" s="14"/>
      <c r="BS10" s="14"/>
      <c r="BT10" s="14"/>
      <c r="BU10" s="14"/>
      <c r="BV10" s="14"/>
      <c r="BW10" s="14"/>
      <c r="BX10" s="14"/>
      <c r="BY10" s="14"/>
      <c r="BZ10" s="14"/>
      <c r="CA10" s="14"/>
      <c r="CB10" s="14"/>
      <c r="CD10" s="14"/>
      <c r="CE10" s="14"/>
      <c r="CF10" s="14"/>
      <c r="CG10" s="14"/>
      <c r="CH10" s="14"/>
      <c r="CI10" s="14"/>
      <c r="CJ10" s="14"/>
      <c r="CR10" s="178" t="s">
        <v>50</v>
      </c>
      <c r="CS10" s="179"/>
      <c r="CW10" s="178" t="s">
        <v>50</v>
      </c>
      <c r="CX10" s="179"/>
    </row>
    <row r="11" spans="1:104" s="19" customFormat="1" ht="12.75" customHeight="1" thickTop="1" thickBot="1">
      <c r="B11" s="204"/>
      <c r="C11" s="204"/>
      <c r="D11" s="204"/>
      <c r="E11" s="204"/>
      <c r="F11" s="224"/>
      <c r="G11" s="224"/>
      <c r="H11" s="224"/>
      <c r="I11" s="224"/>
      <c r="J11" s="224"/>
      <c r="K11" s="224"/>
      <c r="N11" s="210"/>
      <c r="O11" s="211"/>
      <c r="P11" s="212"/>
      <c r="Q11" s="201"/>
      <c r="R11" s="202"/>
      <c r="S11" s="202"/>
      <c r="T11" s="202"/>
      <c r="U11" s="203"/>
      <c r="V11" s="213">
        <f>IF(ISERROR(BH11),0,BH11)</f>
        <v>0.1</v>
      </c>
      <c r="W11" s="214"/>
      <c r="X11" s="210"/>
      <c r="Y11" s="211"/>
      <c r="Z11" s="212"/>
      <c r="AA11" s="205"/>
      <c r="AB11" s="205"/>
      <c r="AC11" s="205"/>
      <c r="AD11" s="205"/>
      <c r="AE11" s="205"/>
      <c r="AG11" s="175" t="s">
        <v>18</v>
      </c>
      <c r="AH11" s="175"/>
      <c r="AI11" s="175"/>
      <c r="AK11" s="177" t="s">
        <v>185</v>
      </c>
      <c r="AL11" s="177"/>
      <c r="AM11" s="177"/>
      <c r="AN11" s="177"/>
      <c r="AO11" s="177"/>
      <c r="AP11" s="177"/>
      <c r="AQ11" s="177"/>
      <c r="AR11" s="177"/>
      <c r="AS11" s="177"/>
      <c r="AT11" s="177"/>
      <c r="BF11" s="14"/>
      <c r="BG11" s="14"/>
      <c r="BH11" s="228">
        <f>VLOOKUP(Q10,$CR$17:$CS$21,2,FALSE)</f>
        <v>0.1</v>
      </c>
      <c r="BI11" s="229"/>
      <c r="BR11" s="14"/>
      <c r="BS11" s="14"/>
      <c r="BT11" s="14"/>
      <c r="BU11" s="14"/>
      <c r="BV11" s="14"/>
      <c r="BW11" s="14"/>
      <c r="BX11" s="14"/>
      <c r="BY11" s="14"/>
      <c r="BZ11" s="14"/>
      <c r="CA11" s="14"/>
      <c r="CB11" s="14"/>
      <c r="CD11" s="14"/>
      <c r="CE11" s="14"/>
      <c r="CF11" s="14"/>
      <c r="CG11" s="14"/>
      <c r="CH11" s="14"/>
      <c r="CI11" s="14"/>
      <c r="CJ11" s="14"/>
      <c r="CR11" s="180"/>
      <c r="CS11" s="181"/>
      <c r="CW11" s="180"/>
      <c r="CX11" s="181"/>
    </row>
    <row r="12" spans="1:104" s="19" customFormat="1" ht="2.25" customHeight="1" thickTop="1">
      <c r="BF12" s="14"/>
      <c r="BG12" s="14"/>
      <c r="BH12" s="84"/>
      <c r="BI12" s="84"/>
      <c r="BJ12" s="14"/>
      <c r="BK12" s="14"/>
      <c r="BL12" s="14"/>
      <c r="BM12" s="14"/>
      <c r="BQ12" s="14"/>
      <c r="BR12" s="14"/>
      <c r="BS12" s="14"/>
      <c r="BT12" s="14"/>
      <c r="BU12" s="14"/>
      <c r="BV12" s="14"/>
      <c r="BW12" s="14"/>
      <c r="BX12" s="14"/>
      <c r="BY12" s="14"/>
      <c r="BZ12" s="14"/>
      <c r="CA12" s="14"/>
      <c r="CB12" s="14"/>
      <c r="CC12" s="14"/>
      <c r="CD12" s="14"/>
      <c r="CE12" s="14"/>
      <c r="CF12" s="14"/>
      <c r="CG12" s="14"/>
      <c r="CH12" s="14"/>
      <c r="CI12" s="14"/>
      <c r="CJ12" s="14"/>
      <c r="CO12" s="14"/>
      <c r="CR12" s="180"/>
      <c r="CS12" s="181"/>
      <c r="CT12" s="14"/>
      <c r="CW12" s="180"/>
      <c r="CX12" s="181"/>
      <c r="CY12" s="14"/>
      <c r="CZ12" s="14"/>
    </row>
    <row r="13" spans="1:104" s="19" customFormat="1" ht="12.75" customHeight="1" thickBot="1">
      <c r="B13" s="230" t="s">
        <v>4</v>
      </c>
      <c r="C13" s="231"/>
      <c r="D13" s="231"/>
      <c r="E13" s="231"/>
      <c r="F13" s="231"/>
      <c r="G13" s="231"/>
      <c r="H13" s="231"/>
      <c r="I13" s="231"/>
      <c r="J13" s="231"/>
      <c r="K13" s="232"/>
      <c r="L13" s="169">
        <f>AZ52</f>
        <v>1044350</v>
      </c>
      <c r="M13" s="170"/>
      <c r="N13" s="170"/>
      <c r="O13" s="170"/>
      <c r="P13" s="170"/>
      <c r="Q13" s="170"/>
      <c r="R13" s="170"/>
      <c r="S13" s="171"/>
      <c r="X13" s="204" t="s">
        <v>200</v>
      </c>
      <c r="Y13" s="204"/>
      <c r="Z13" s="204"/>
      <c r="AA13" s="204"/>
      <c r="AB13" s="204"/>
      <c r="AC13" s="205" t="s">
        <v>211</v>
      </c>
      <c r="AD13" s="205"/>
      <c r="AE13" s="205"/>
      <c r="AF13" s="14"/>
      <c r="AG13" s="175" t="s">
        <v>6</v>
      </c>
      <c r="AH13" s="175"/>
      <c r="AI13" s="175"/>
      <c r="AK13" s="176">
        <v>121</v>
      </c>
      <c r="AL13" s="176"/>
      <c r="AM13" s="176"/>
      <c r="AN13" s="177" t="s">
        <v>223</v>
      </c>
      <c r="AO13" s="177"/>
      <c r="AP13" s="177"/>
      <c r="AQ13" s="177"/>
      <c r="AR13" s="177"/>
      <c r="AS13" s="177"/>
      <c r="AT13" s="177"/>
      <c r="AU13" s="177"/>
      <c r="AV13" s="83"/>
      <c r="AW13" s="176">
        <v>130</v>
      </c>
      <c r="AX13" s="176"/>
      <c r="AY13" s="176"/>
      <c r="AZ13" s="177" t="s">
        <v>224</v>
      </c>
      <c r="BA13" s="177"/>
      <c r="BB13" s="177"/>
      <c r="BC13" s="177"/>
      <c r="BD13" s="177"/>
      <c r="BE13" s="177"/>
      <c r="BF13" s="14"/>
      <c r="BG13" s="14"/>
      <c r="BH13" s="14"/>
      <c r="BI13" s="14"/>
      <c r="BJ13" s="14"/>
      <c r="BK13" s="14"/>
      <c r="BL13" s="14"/>
      <c r="BM13" s="14"/>
      <c r="BN13" s="14" t="b">
        <f>AND($AC$13&lt;&gt;"税込",$V$11&lt;&gt;0)</f>
        <v>1</v>
      </c>
      <c r="BO13" s="14" t="b">
        <f>AND($AC$13="税込",$V$11&lt;&gt;0)</f>
        <v>0</v>
      </c>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82"/>
      <c r="CS13" s="183"/>
      <c r="CT13" s="14"/>
      <c r="CU13" s="14"/>
      <c r="CV13" s="14"/>
      <c r="CW13" s="182"/>
      <c r="CX13" s="183"/>
      <c r="CY13" s="14"/>
      <c r="CZ13" s="14"/>
    </row>
    <row r="14" spans="1:104" s="19" customFormat="1" ht="12.75" customHeight="1" thickTop="1">
      <c r="B14" s="233"/>
      <c r="C14" s="234"/>
      <c r="D14" s="234"/>
      <c r="E14" s="234"/>
      <c r="F14" s="234"/>
      <c r="G14" s="234"/>
      <c r="H14" s="234"/>
      <c r="I14" s="234"/>
      <c r="J14" s="234"/>
      <c r="K14" s="235"/>
      <c r="L14" s="172"/>
      <c r="M14" s="173"/>
      <c r="N14" s="173"/>
      <c r="O14" s="173"/>
      <c r="P14" s="173"/>
      <c r="Q14" s="173"/>
      <c r="R14" s="173"/>
      <c r="S14" s="174"/>
      <c r="X14" s="204"/>
      <c r="Y14" s="204"/>
      <c r="Z14" s="204"/>
      <c r="AA14" s="204"/>
      <c r="AB14" s="204"/>
      <c r="AC14" s="205"/>
      <c r="AD14" s="205"/>
      <c r="AE14" s="205"/>
      <c r="AK14" s="176" t="s">
        <v>16</v>
      </c>
      <c r="AL14" s="176"/>
      <c r="AM14" s="176"/>
      <c r="AN14" s="177">
        <v>1234567</v>
      </c>
      <c r="AO14" s="177"/>
      <c r="AP14" s="177"/>
      <c r="AQ14" s="177"/>
      <c r="AR14" s="177"/>
      <c r="AS14" s="177"/>
      <c r="AT14" s="206"/>
      <c r="AU14" s="206"/>
      <c r="AV14" s="83"/>
      <c r="AW14" s="177" t="s">
        <v>186</v>
      </c>
      <c r="AX14" s="177"/>
      <c r="AY14" s="177"/>
      <c r="AZ14" s="177"/>
      <c r="BA14" s="177"/>
      <c r="BB14" s="177"/>
      <c r="BC14" s="177"/>
      <c r="BD14" s="177"/>
      <c r="BE14" s="177"/>
      <c r="BF14" s="14"/>
      <c r="BG14" s="14"/>
      <c r="BH14" s="155" t="s">
        <v>38</v>
      </c>
      <c r="BI14" s="157"/>
      <c r="BJ14" s="14"/>
      <c r="BK14" s="190" t="s">
        <v>205</v>
      </c>
      <c r="BL14" s="191"/>
      <c r="BM14" s="14"/>
      <c r="BN14" s="155" t="s">
        <v>190</v>
      </c>
      <c r="BO14" s="156"/>
      <c r="BP14" s="157"/>
      <c r="BQ14" s="14"/>
      <c r="BR14" s="155" t="s">
        <v>28</v>
      </c>
      <c r="BS14" s="156"/>
      <c r="BT14" s="156"/>
      <c r="BU14" s="156"/>
      <c r="BV14" s="156"/>
      <c r="BW14" s="156"/>
      <c r="BX14" s="156"/>
      <c r="BY14" s="156"/>
      <c r="BZ14" s="161"/>
      <c r="CA14" s="161"/>
      <c r="CB14" s="157"/>
      <c r="CC14" s="14"/>
      <c r="CD14" s="155" t="s">
        <v>27</v>
      </c>
      <c r="CE14" s="156"/>
      <c r="CF14" s="156"/>
      <c r="CG14" s="156"/>
      <c r="CH14" s="156"/>
      <c r="CI14" s="156"/>
      <c r="CJ14" s="156"/>
      <c r="CK14" s="156"/>
      <c r="CL14" s="161"/>
      <c r="CM14" s="161"/>
      <c r="CN14" s="157"/>
      <c r="CO14" s="14"/>
      <c r="CP14" s="163" t="s">
        <v>40</v>
      </c>
      <c r="CQ14" s="164"/>
      <c r="CR14" s="164"/>
      <c r="CS14" s="165"/>
      <c r="CT14" s="14"/>
      <c r="CU14" s="163" t="s">
        <v>39</v>
      </c>
      <c r="CV14" s="164"/>
      <c r="CW14" s="164"/>
      <c r="CX14" s="165"/>
      <c r="CY14" s="14"/>
      <c r="CZ14" s="14"/>
    </row>
    <row r="15" spans="1:104" s="19" customFormat="1" ht="2.25" customHeight="1" thickBot="1">
      <c r="BF15" s="14"/>
      <c r="BG15" s="14"/>
      <c r="BH15" s="158"/>
      <c r="BI15" s="160"/>
      <c r="BJ15" s="14"/>
      <c r="BK15" s="192"/>
      <c r="BL15" s="193"/>
      <c r="BM15" s="14"/>
      <c r="BN15" s="158"/>
      <c r="BO15" s="159"/>
      <c r="BP15" s="160"/>
      <c r="BQ15" s="14"/>
      <c r="BR15" s="158"/>
      <c r="BS15" s="159"/>
      <c r="BT15" s="159"/>
      <c r="BU15" s="159"/>
      <c r="BV15" s="159"/>
      <c r="BW15" s="159"/>
      <c r="BX15" s="159"/>
      <c r="BY15" s="159"/>
      <c r="BZ15" s="162"/>
      <c r="CA15" s="162"/>
      <c r="CB15" s="160"/>
      <c r="CC15" s="14"/>
      <c r="CD15" s="158"/>
      <c r="CE15" s="159"/>
      <c r="CF15" s="159"/>
      <c r="CG15" s="159"/>
      <c r="CH15" s="159"/>
      <c r="CI15" s="159"/>
      <c r="CJ15" s="159"/>
      <c r="CK15" s="159"/>
      <c r="CL15" s="162"/>
      <c r="CM15" s="162"/>
      <c r="CN15" s="160"/>
      <c r="CO15" s="14"/>
      <c r="CP15" s="166"/>
      <c r="CQ15" s="167"/>
      <c r="CR15" s="167"/>
      <c r="CS15" s="168"/>
      <c r="CT15" s="14"/>
      <c r="CU15" s="166"/>
      <c r="CV15" s="167"/>
      <c r="CW15" s="167"/>
      <c r="CX15" s="168"/>
      <c r="CY15" s="14"/>
      <c r="CZ15" s="14"/>
    </row>
    <row r="16" spans="1:104" s="19" customFormat="1" ht="12.75" customHeight="1" thickTop="1" thickBot="1">
      <c r="B16" s="82"/>
      <c r="C16" s="146" t="s">
        <v>13</v>
      </c>
      <c r="D16" s="147"/>
      <c r="E16" s="148"/>
      <c r="F16" s="145" t="s">
        <v>35</v>
      </c>
      <c r="G16" s="145"/>
      <c r="H16" s="145"/>
      <c r="I16" s="145"/>
      <c r="J16" s="145"/>
      <c r="K16" s="145"/>
      <c r="L16" s="149" t="s">
        <v>210</v>
      </c>
      <c r="M16" s="150"/>
      <c r="N16" s="150"/>
      <c r="O16" s="150"/>
      <c r="P16" s="150"/>
      <c r="Q16" s="150"/>
      <c r="R16" s="150"/>
      <c r="S16" s="150"/>
      <c r="T16" s="150"/>
      <c r="U16" s="150"/>
      <c r="V16" s="150"/>
      <c r="W16" s="150"/>
      <c r="X16" s="150"/>
      <c r="Y16" s="150"/>
      <c r="Z16" s="150"/>
      <c r="AA16" s="150"/>
      <c r="AB16" s="150"/>
      <c r="AC16" s="150"/>
      <c r="AD16" s="150"/>
      <c r="AE16" s="150"/>
      <c r="AF16" s="150"/>
      <c r="AG16" s="150"/>
      <c r="AH16" s="151"/>
      <c r="AI16" s="152" t="s">
        <v>14</v>
      </c>
      <c r="AJ16" s="153"/>
      <c r="AK16" s="153"/>
      <c r="AL16" s="153"/>
      <c r="AM16" s="154"/>
      <c r="AN16" s="152" t="s">
        <v>15</v>
      </c>
      <c r="AO16" s="153"/>
      <c r="AP16" s="154"/>
      <c r="AQ16" s="152" t="str">
        <f>LEFT($AC$13,2)&amp;"単価"</f>
        <v>税抜単価</v>
      </c>
      <c r="AR16" s="153"/>
      <c r="AS16" s="153"/>
      <c r="AT16" s="154"/>
      <c r="AU16" s="144" t="str">
        <f>LEFT($AC$13,2)&amp;"金額"</f>
        <v>税抜金額</v>
      </c>
      <c r="AV16" s="144"/>
      <c r="AW16" s="144"/>
      <c r="AX16" s="144"/>
      <c r="AY16" s="144"/>
      <c r="AZ16" s="144"/>
      <c r="BA16" s="144"/>
      <c r="BB16" s="145" t="s">
        <v>22</v>
      </c>
      <c r="BC16" s="145"/>
      <c r="BD16" s="145"/>
      <c r="BE16" s="145"/>
      <c r="BF16" s="14"/>
      <c r="BG16" s="14"/>
      <c r="BH16" s="81" t="s">
        <v>36</v>
      </c>
      <c r="BI16" s="79" t="s">
        <v>37</v>
      </c>
      <c r="BJ16" s="78"/>
      <c r="BK16" s="215" t="str">
        <f>AU16</f>
        <v>税抜金額</v>
      </c>
      <c r="BL16" s="216"/>
      <c r="BM16" s="78"/>
      <c r="BN16" s="81" t="s">
        <v>196</v>
      </c>
      <c r="BO16" s="80" t="s">
        <v>197</v>
      </c>
      <c r="BP16" s="79" t="s">
        <v>195</v>
      </c>
      <c r="BQ16" s="78"/>
      <c r="BR16" s="81" t="s">
        <v>29</v>
      </c>
      <c r="BS16" s="80" t="s">
        <v>34</v>
      </c>
      <c r="BT16" s="80" t="s">
        <v>5</v>
      </c>
      <c r="BU16" s="80" t="s">
        <v>46</v>
      </c>
      <c r="BV16" s="80" t="s">
        <v>47</v>
      </c>
      <c r="BW16" s="80" t="s">
        <v>48</v>
      </c>
      <c r="BX16" s="80" t="s">
        <v>190</v>
      </c>
      <c r="BY16" s="80" t="s">
        <v>22</v>
      </c>
      <c r="BZ16" s="42" t="s">
        <v>49</v>
      </c>
      <c r="CA16" s="42" t="s">
        <v>193</v>
      </c>
      <c r="CB16" s="79" t="s">
        <v>25</v>
      </c>
      <c r="CC16" s="78"/>
      <c r="CD16" s="81" t="s">
        <v>29</v>
      </c>
      <c r="CE16" s="80" t="s">
        <v>34</v>
      </c>
      <c r="CF16" s="80" t="s">
        <v>5</v>
      </c>
      <c r="CG16" s="80" t="s">
        <v>46</v>
      </c>
      <c r="CH16" s="80" t="s">
        <v>47</v>
      </c>
      <c r="CI16" s="80" t="s">
        <v>48</v>
      </c>
      <c r="CJ16" s="80" t="s">
        <v>190</v>
      </c>
      <c r="CK16" s="80" t="s">
        <v>22</v>
      </c>
      <c r="CL16" s="42" t="s">
        <v>49</v>
      </c>
      <c r="CM16" s="42" t="s">
        <v>193</v>
      </c>
      <c r="CN16" s="79" t="s">
        <v>25</v>
      </c>
      <c r="CO16" s="14"/>
      <c r="CP16" s="77" t="s">
        <v>43</v>
      </c>
      <c r="CQ16" s="76" t="s">
        <v>45</v>
      </c>
      <c r="CR16" s="77" t="s">
        <v>44</v>
      </c>
      <c r="CS16" s="76" t="s">
        <v>45</v>
      </c>
      <c r="CT16" s="78"/>
      <c r="CU16" s="77" t="s">
        <v>43</v>
      </c>
      <c r="CV16" s="76" t="s">
        <v>45</v>
      </c>
      <c r="CW16" s="77" t="s">
        <v>44</v>
      </c>
      <c r="CX16" s="76" t="s">
        <v>45</v>
      </c>
      <c r="CY16" s="14"/>
      <c r="CZ16" s="14"/>
    </row>
    <row r="17" spans="2:127" s="19" customFormat="1" ht="12.75" customHeight="1" thickTop="1">
      <c r="B17" s="50">
        <v>1</v>
      </c>
      <c r="C17" s="128">
        <v>45046</v>
      </c>
      <c r="D17" s="129"/>
      <c r="E17" s="130"/>
      <c r="F17" s="131" t="s">
        <v>121</v>
      </c>
      <c r="G17" s="131"/>
      <c r="H17" s="131"/>
      <c r="I17" s="131"/>
      <c r="J17" s="131"/>
      <c r="K17" s="131"/>
      <c r="L17" s="132" t="s">
        <v>226</v>
      </c>
      <c r="M17" s="133"/>
      <c r="N17" s="133"/>
      <c r="O17" s="133"/>
      <c r="P17" s="133"/>
      <c r="Q17" s="133"/>
      <c r="R17" s="133"/>
      <c r="S17" s="133"/>
      <c r="T17" s="133"/>
      <c r="U17" s="133"/>
      <c r="V17" s="133"/>
      <c r="W17" s="133"/>
      <c r="X17" s="133"/>
      <c r="Y17" s="133"/>
      <c r="Z17" s="133"/>
      <c r="AA17" s="133"/>
      <c r="AB17" s="133"/>
      <c r="AC17" s="133"/>
      <c r="AD17" s="133"/>
      <c r="AE17" s="133"/>
      <c r="AF17" s="133"/>
      <c r="AG17" s="133"/>
      <c r="AH17" s="134"/>
      <c r="AI17" s="110">
        <v>1</v>
      </c>
      <c r="AJ17" s="111"/>
      <c r="AK17" s="111"/>
      <c r="AL17" s="111"/>
      <c r="AM17" s="112"/>
      <c r="AN17" s="113"/>
      <c r="AO17" s="114"/>
      <c r="AP17" s="115"/>
      <c r="AQ17" s="110"/>
      <c r="AR17" s="111"/>
      <c r="AS17" s="111"/>
      <c r="AT17" s="112"/>
      <c r="AU17" s="116">
        <v>300000</v>
      </c>
      <c r="AV17" s="117"/>
      <c r="AW17" s="117"/>
      <c r="AX17" s="117"/>
      <c r="AY17" s="117"/>
      <c r="AZ17" s="117"/>
      <c r="BA17" s="118"/>
      <c r="BB17" s="119" t="s">
        <v>21</v>
      </c>
      <c r="BC17" s="120"/>
      <c r="BD17" s="120"/>
      <c r="BE17" s="121"/>
      <c r="BF17" s="14"/>
      <c r="BG17" s="14"/>
      <c r="BH17" s="70">
        <f t="shared" ref="BH17:BH46" si="0">VLOOKUP(F17,$CW$17:$CX$94,2,FALSE)</f>
        <v>18</v>
      </c>
      <c r="BI17" s="67">
        <f t="shared" ref="BI17:BI46" si="1">IF(ISERROR(BH17),0,BH17)</f>
        <v>18</v>
      </c>
      <c r="BJ17" s="24"/>
      <c r="BK17" s="75">
        <f t="shared" ref="BK17:BK46" si="2">AU17+0</f>
        <v>300000</v>
      </c>
      <c r="BL17" s="74" t="b">
        <f t="shared" ref="BL17:BL46" si="3">ISERROR(BK17)</f>
        <v>0</v>
      </c>
      <c r="BM17" s="24"/>
      <c r="BN17" s="73">
        <f t="shared" ref="BN17:BO46" si="4">IF(AND(BN$13,$BB17&lt;&gt;"非課税",$BL17=FALSE),ROUND($AU17,0),0)</f>
        <v>300000</v>
      </c>
      <c r="BO17" s="72">
        <f t="shared" si="4"/>
        <v>0</v>
      </c>
      <c r="BP17" s="71">
        <f t="shared" ref="BP17:BP46" si="5">IF($BL17=FALSE,ROUND($AU17,0)-BN17-BO17,0)</f>
        <v>0</v>
      </c>
      <c r="BQ17" s="24"/>
      <c r="BR17" s="70">
        <f t="shared" ref="BR17:BR46" si="6">IF(LEN(TRIM(C17))&gt;0,1,0)</f>
        <v>1</v>
      </c>
      <c r="BS17" s="69">
        <f t="shared" ref="BS17:BS46" si="7">IF(LEN(TRIM(F17))&gt;0,1,0)</f>
        <v>1</v>
      </c>
      <c r="BT17" s="69">
        <f t="shared" ref="BT17:BT46" si="8">IF(LEN(TRIM(L17))&gt;0,1,0)</f>
        <v>1</v>
      </c>
      <c r="BU17" s="69">
        <f t="shared" ref="BU17:BU46" si="9">IF(LEN(TRIM(AI17))&gt;0,1,0)</f>
        <v>1</v>
      </c>
      <c r="BV17" s="69">
        <f t="shared" ref="BV17:BV46" si="10">IF(LEN(TRIM(AN17))&gt;0,1,0)</f>
        <v>0</v>
      </c>
      <c r="BW17" s="69">
        <f t="shared" ref="BW17:BW46" si="11">IF(LEN(TRIM(AQ17))&gt;0,1,0)</f>
        <v>0</v>
      </c>
      <c r="BX17" s="69">
        <f t="shared" ref="BX17:BX46" si="12">IF(LEN(TRIM(AU17))&gt;0,1,0)</f>
        <v>1</v>
      </c>
      <c r="BY17" s="69">
        <f t="shared" ref="BY17:BY46" si="13">IF(LEN(TRIM(BB17))&gt;0,1,0)</f>
        <v>1</v>
      </c>
      <c r="BZ17" s="68">
        <f t="shared" ref="BZ17:BZ46" si="14">BS17+BU17+BV17+BW17</f>
        <v>2</v>
      </c>
      <c r="CA17" s="68">
        <f t="shared" ref="CA17:CA46" si="15">SUM(BR17:BY17)-BZ17</f>
        <v>4</v>
      </c>
      <c r="CB17" s="67">
        <f t="shared" ref="CB17:CB46" si="16">IF(CA17=4,6,CA17)</f>
        <v>6</v>
      </c>
      <c r="CC17" s="24"/>
      <c r="CD17" s="70">
        <f t="shared" ref="CD17:CD46" si="17">IF(LEN(TRIM(C17))=0,1,0)</f>
        <v>0</v>
      </c>
      <c r="CE17" s="69">
        <f t="shared" ref="CE17:CE46" si="18">IF(LEN(TRIM(F17))=0,1,0)</f>
        <v>0</v>
      </c>
      <c r="CF17" s="69">
        <f t="shared" ref="CF17:CF46" si="19">IF(LEN(TRIM(L17))=0,1,0)</f>
        <v>0</v>
      </c>
      <c r="CG17" s="69">
        <f t="shared" ref="CG17:CG46" si="20">IF(LEN(TRIM(AI17))=0,1,0)</f>
        <v>0</v>
      </c>
      <c r="CH17" s="69">
        <f t="shared" ref="CH17:CH46" si="21">IF(LEN(TRIM(AN17))=0,1,0)</f>
        <v>1</v>
      </c>
      <c r="CI17" s="69">
        <f t="shared" ref="CI17:CI46" si="22">IF(LEN(TRIM(AQ17))=0,1,0)</f>
        <v>1</v>
      </c>
      <c r="CJ17" s="69">
        <f t="shared" ref="CJ17:CJ46" si="23">IF(OR(AU17=0,LEN(TRIM(AU17))=0),1,0)</f>
        <v>0</v>
      </c>
      <c r="CK17" s="69">
        <f t="shared" ref="CK17:CK46" si="24">IF(LEN(TRIM(BB17))=0,1,0)</f>
        <v>0</v>
      </c>
      <c r="CL17" s="68">
        <f t="shared" ref="CL17:CL46" si="25">CE17+CG17+CH17+CI17</f>
        <v>2</v>
      </c>
      <c r="CM17" s="68">
        <f t="shared" ref="CM17:CM46" si="26">SUM(CD17:CK17)-CL17</f>
        <v>0</v>
      </c>
      <c r="CN17" s="67">
        <f t="shared" ref="CN17:CN46" si="27">IF(CM17=4,6,CM17)</f>
        <v>0</v>
      </c>
      <c r="CO17" s="14"/>
      <c r="CP17" s="18" t="s">
        <v>26</v>
      </c>
      <c r="CQ17" s="66">
        <v>0.1</v>
      </c>
      <c r="CR17" s="18" t="s">
        <v>11</v>
      </c>
      <c r="CS17" s="66">
        <v>0.08</v>
      </c>
      <c r="CT17" s="24"/>
      <c r="CU17" s="18" t="s">
        <v>104</v>
      </c>
      <c r="CV17" s="17">
        <v>1</v>
      </c>
      <c r="CW17" s="18" t="s">
        <v>104</v>
      </c>
      <c r="CX17" s="17">
        <v>1</v>
      </c>
      <c r="CY17" s="14"/>
      <c r="CZ17" s="14"/>
    </row>
    <row r="18" spans="2:127" s="19" customFormat="1" ht="12.75" customHeight="1">
      <c r="B18" s="50">
        <v>2</v>
      </c>
      <c r="C18" s="128">
        <v>43585</v>
      </c>
      <c r="D18" s="129"/>
      <c r="E18" s="130"/>
      <c r="F18" s="131" t="s">
        <v>121</v>
      </c>
      <c r="G18" s="131"/>
      <c r="H18" s="131"/>
      <c r="I18" s="131"/>
      <c r="J18" s="131"/>
      <c r="K18" s="131"/>
      <c r="L18" s="132" t="s">
        <v>32</v>
      </c>
      <c r="M18" s="133"/>
      <c r="N18" s="133"/>
      <c r="O18" s="133"/>
      <c r="P18" s="133"/>
      <c r="Q18" s="133"/>
      <c r="R18" s="133"/>
      <c r="S18" s="133"/>
      <c r="T18" s="133"/>
      <c r="U18" s="133"/>
      <c r="V18" s="133"/>
      <c r="W18" s="133"/>
      <c r="X18" s="133"/>
      <c r="Y18" s="133"/>
      <c r="Z18" s="133"/>
      <c r="AA18" s="133"/>
      <c r="AB18" s="133"/>
      <c r="AC18" s="133"/>
      <c r="AD18" s="133"/>
      <c r="AE18" s="133"/>
      <c r="AF18" s="133"/>
      <c r="AG18" s="133"/>
      <c r="AH18" s="134"/>
      <c r="AI18" s="110">
        <v>1</v>
      </c>
      <c r="AJ18" s="111"/>
      <c r="AK18" s="111"/>
      <c r="AL18" s="111"/>
      <c r="AM18" s="112"/>
      <c r="AN18" s="113" t="s">
        <v>227</v>
      </c>
      <c r="AO18" s="114"/>
      <c r="AP18" s="115"/>
      <c r="AQ18" s="110"/>
      <c r="AR18" s="111"/>
      <c r="AS18" s="111"/>
      <c r="AT18" s="112"/>
      <c r="AU18" s="116">
        <v>250000</v>
      </c>
      <c r="AV18" s="117"/>
      <c r="AW18" s="117"/>
      <c r="AX18" s="117"/>
      <c r="AY18" s="117"/>
      <c r="AZ18" s="117"/>
      <c r="BA18" s="118"/>
      <c r="BB18" s="119" t="s">
        <v>21</v>
      </c>
      <c r="BC18" s="120"/>
      <c r="BD18" s="120"/>
      <c r="BE18" s="121"/>
      <c r="BF18" s="14"/>
      <c r="BG18" s="14"/>
      <c r="BH18" s="54">
        <f t="shared" si="0"/>
        <v>18</v>
      </c>
      <c r="BI18" s="51">
        <f t="shared" si="1"/>
        <v>18</v>
      </c>
      <c r="BJ18" s="24"/>
      <c r="BK18" s="59">
        <f t="shared" si="2"/>
        <v>250000</v>
      </c>
      <c r="BL18" s="58" t="b">
        <f t="shared" si="3"/>
        <v>0</v>
      </c>
      <c r="BM18" s="24"/>
      <c r="BN18" s="57">
        <f t="shared" si="4"/>
        <v>250000</v>
      </c>
      <c r="BO18" s="56">
        <f t="shared" si="4"/>
        <v>0</v>
      </c>
      <c r="BP18" s="55">
        <f t="shared" si="5"/>
        <v>0</v>
      </c>
      <c r="BQ18" s="24"/>
      <c r="BR18" s="54">
        <f t="shared" si="6"/>
        <v>1</v>
      </c>
      <c r="BS18" s="53">
        <f t="shared" si="7"/>
        <v>1</v>
      </c>
      <c r="BT18" s="53">
        <f t="shared" si="8"/>
        <v>1</v>
      </c>
      <c r="BU18" s="53">
        <f t="shared" si="9"/>
        <v>1</v>
      </c>
      <c r="BV18" s="53">
        <f t="shared" si="10"/>
        <v>1</v>
      </c>
      <c r="BW18" s="53">
        <f t="shared" si="11"/>
        <v>0</v>
      </c>
      <c r="BX18" s="53">
        <f t="shared" si="12"/>
        <v>1</v>
      </c>
      <c r="BY18" s="53">
        <f t="shared" si="13"/>
        <v>1</v>
      </c>
      <c r="BZ18" s="52">
        <f t="shared" si="14"/>
        <v>3</v>
      </c>
      <c r="CA18" s="52">
        <f t="shared" si="15"/>
        <v>4</v>
      </c>
      <c r="CB18" s="51">
        <f t="shared" si="16"/>
        <v>6</v>
      </c>
      <c r="CC18" s="24"/>
      <c r="CD18" s="54">
        <f t="shared" si="17"/>
        <v>0</v>
      </c>
      <c r="CE18" s="53">
        <f t="shared" si="18"/>
        <v>0</v>
      </c>
      <c r="CF18" s="53">
        <f t="shared" si="19"/>
        <v>0</v>
      </c>
      <c r="CG18" s="53">
        <f t="shared" si="20"/>
        <v>0</v>
      </c>
      <c r="CH18" s="53">
        <f t="shared" si="21"/>
        <v>0</v>
      </c>
      <c r="CI18" s="53">
        <f t="shared" si="22"/>
        <v>1</v>
      </c>
      <c r="CJ18" s="53">
        <f t="shared" si="23"/>
        <v>0</v>
      </c>
      <c r="CK18" s="53">
        <f t="shared" si="24"/>
        <v>0</v>
      </c>
      <c r="CL18" s="52">
        <f t="shared" si="25"/>
        <v>1</v>
      </c>
      <c r="CM18" s="52">
        <f t="shared" si="26"/>
        <v>0</v>
      </c>
      <c r="CN18" s="51">
        <f t="shared" si="27"/>
        <v>0</v>
      </c>
      <c r="CO18" s="14"/>
      <c r="CP18" s="18" t="s">
        <v>11</v>
      </c>
      <c r="CQ18" s="66">
        <v>0.08</v>
      </c>
      <c r="CR18" s="18" t="s">
        <v>9</v>
      </c>
      <c r="CS18" s="66">
        <v>0.08</v>
      </c>
      <c r="CT18" s="24"/>
      <c r="CU18" s="18" t="s">
        <v>105</v>
      </c>
      <c r="CV18" s="17">
        <v>2</v>
      </c>
      <c r="CW18" s="18" t="s">
        <v>113</v>
      </c>
      <c r="CX18" s="17">
        <v>10</v>
      </c>
      <c r="CY18" s="14"/>
      <c r="CZ18" s="14"/>
    </row>
    <row r="19" spans="2:127" s="19" customFormat="1" ht="12.75" customHeight="1">
      <c r="B19" s="50">
        <v>3</v>
      </c>
      <c r="C19" s="128">
        <v>43585</v>
      </c>
      <c r="D19" s="129"/>
      <c r="E19" s="130"/>
      <c r="F19" s="131" t="s">
        <v>121</v>
      </c>
      <c r="G19" s="131"/>
      <c r="H19" s="131"/>
      <c r="I19" s="131"/>
      <c r="J19" s="131"/>
      <c r="K19" s="131"/>
      <c r="L19" s="132" t="s">
        <v>32</v>
      </c>
      <c r="M19" s="133"/>
      <c r="N19" s="133"/>
      <c r="O19" s="133"/>
      <c r="P19" s="133"/>
      <c r="Q19" s="133"/>
      <c r="R19" s="133"/>
      <c r="S19" s="133"/>
      <c r="T19" s="133"/>
      <c r="U19" s="133"/>
      <c r="V19" s="133"/>
      <c r="W19" s="133"/>
      <c r="X19" s="133"/>
      <c r="Y19" s="133"/>
      <c r="Z19" s="133"/>
      <c r="AA19" s="133"/>
      <c r="AB19" s="133"/>
      <c r="AC19" s="133"/>
      <c r="AD19" s="133"/>
      <c r="AE19" s="133"/>
      <c r="AF19" s="133"/>
      <c r="AG19" s="133"/>
      <c r="AH19" s="134"/>
      <c r="AI19" s="110" t="s">
        <v>228</v>
      </c>
      <c r="AJ19" s="111"/>
      <c r="AK19" s="111"/>
      <c r="AL19" s="111"/>
      <c r="AM19" s="112"/>
      <c r="AN19" s="113"/>
      <c r="AO19" s="114"/>
      <c r="AP19" s="115"/>
      <c r="AQ19" s="110"/>
      <c r="AR19" s="111"/>
      <c r="AS19" s="111"/>
      <c r="AT19" s="112"/>
      <c r="AU19" s="116">
        <v>350000</v>
      </c>
      <c r="AV19" s="117"/>
      <c r="AW19" s="117"/>
      <c r="AX19" s="117"/>
      <c r="AY19" s="117"/>
      <c r="AZ19" s="117"/>
      <c r="BA19" s="118"/>
      <c r="BB19" s="119" t="s">
        <v>21</v>
      </c>
      <c r="BC19" s="120"/>
      <c r="BD19" s="120"/>
      <c r="BE19" s="121"/>
      <c r="BF19" s="14"/>
      <c r="BG19" s="14"/>
      <c r="BH19" s="54">
        <f t="shared" si="0"/>
        <v>18</v>
      </c>
      <c r="BI19" s="51">
        <f t="shared" si="1"/>
        <v>18</v>
      </c>
      <c r="BJ19" s="24"/>
      <c r="BK19" s="59">
        <f t="shared" si="2"/>
        <v>350000</v>
      </c>
      <c r="BL19" s="58" t="b">
        <f t="shared" si="3"/>
        <v>0</v>
      </c>
      <c r="BM19" s="24"/>
      <c r="BN19" s="57">
        <f t="shared" si="4"/>
        <v>350000</v>
      </c>
      <c r="BO19" s="56">
        <f t="shared" si="4"/>
        <v>0</v>
      </c>
      <c r="BP19" s="55">
        <f t="shared" si="5"/>
        <v>0</v>
      </c>
      <c r="BQ19" s="24"/>
      <c r="BR19" s="54">
        <f t="shared" si="6"/>
        <v>1</v>
      </c>
      <c r="BS19" s="53">
        <f t="shared" si="7"/>
        <v>1</v>
      </c>
      <c r="BT19" s="53">
        <f t="shared" si="8"/>
        <v>1</v>
      </c>
      <c r="BU19" s="53">
        <f t="shared" si="9"/>
        <v>1</v>
      </c>
      <c r="BV19" s="53">
        <f t="shared" si="10"/>
        <v>0</v>
      </c>
      <c r="BW19" s="53">
        <f t="shared" si="11"/>
        <v>0</v>
      </c>
      <c r="BX19" s="53">
        <f t="shared" si="12"/>
        <v>1</v>
      </c>
      <c r="BY19" s="53">
        <f t="shared" si="13"/>
        <v>1</v>
      </c>
      <c r="BZ19" s="52">
        <f t="shared" si="14"/>
        <v>2</v>
      </c>
      <c r="CA19" s="52">
        <f t="shared" si="15"/>
        <v>4</v>
      </c>
      <c r="CB19" s="51">
        <f t="shared" si="16"/>
        <v>6</v>
      </c>
      <c r="CC19" s="24"/>
      <c r="CD19" s="54">
        <f t="shared" si="17"/>
        <v>0</v>
      </c>
      <c r="CE19" s="53">
        <f t="shared" si="18"/>
        <v>0</v>
      </c>
      <c r="CF19" s="53">
        <f t="shared" si="19"/>
        <v>0</v>
      </c>
      <c r="CG19" s="53">
        <f t="shared" si="20"/>
        <v>0</v>
      </c>
      <c r="CH19" s="53">
        <f t="shared" si="21"/>
        <v>1</v>
      </c>
      <c r="CI19" s="53">
        <f t="shared" si="22"/>
        <v>1</v>
      </c>
      <c r="CJ19" s="53">
        <f t="shared" si="23"/>
        <v>0</v>
      </c>
      <c r="CK19" s="53">
        <f t="shared" si="24"/>
        <v>0</v>
      </c>
      <c r="CL19" s="52">
        <f t="shared" si="25"/>
        <v>2</v>
      </c>
      <c r="CM19" s="52">
        <f t="shared" si="26"/>
        <v>0</v>
      </c>
      <c r="CN19" s="51">
        <f t="shared" si="27"/>
        <v>0</v>
      </c>
      <c r="CO19" s="14"/>
      <c r="CP19" s="18" t="s">
        <v>10</v>
      </c>
      <c r="CQ19" s="66">
        <v>0</v>
      </c>
      <c r="CR19" s="18" t="s">
        <v>26</v>
      </c>
      <c r="CS19" s="66">
        <v>0.1</v>
      </c>
      <c r="CT19" s="24"/>
      <c r="CU19" s="18" t="s">
        <v>106</v>
      </c>
      <c r="CV19" s="17">
        <v>3</v>
      </c>
      <c r="CW19" s="18" t="s">
        <v>114</v>
      </c>
      <c r="CX19" s="17">
        <v>11</v>
      </c>
      <c r="CY19" s="14"/>
      <c r="CZ19" s="14"/>
    </row>
    <row r="20" spans="2:127" s="19" customFormat="1" ht="12.75" customHeight="1">
      <c r="B20" s="50">
        <v>4</v>
      </c>
      <c r="C20" s="128">
        <v>43567</v>
      </c>
      <c r="D20" s="129"/>
      <c r="E20" s="130"/>
      <c r="F20" s="131" t="s">
        <v>121</v>
      </c>
      <c r="G20" s="131"/>
      <c r="H20" s="131"/>
      <c r="I20" s="131"/>
      <c r="J20" s="131"/>
      <c r="K20" s="131"/>
      <c r="L20" s="132" t="s">
        <v>229</v>
      </c>
      <c r="M20" s="133"/>
      <c r="N20" s="133"/>
      <c r="O20" s="133"/>
      <c r="P20" s="133"/>
      <c r="Q20" s="133"/>
      <c r="R20" s="133"/>
      <c r="S20" s="133"/>
      <c r="T20" s="133"/>
      <c r="U20" s="133"/>
      <c r="V20" s="133"/>
      <c r="W20" s="133"/>
      <c r="X20" s="133"/>
      <c r="Y20" s="133"/>
      <c r="Z20" s="133"/>
      <c r="AA20" s="133"/>
      <c r="AB20" s="133"/>
      <c r="AC20" s="133"/>
      <c r="AD20" s="133"/>
      <c r="AE20" s="133"/>
      <c r="AF20" s="133"/>
      <c r="AG20" s="133"/>
      <c r="AH20" s="134"/>
      <c r="AI20" s="110">
        <v>10</v>
      </c>
      <c r="AJ20" s="111"/>
      <c r="AK20" s="111"/>
      <c r="AL20" s="111"/>
      <c r="AM20" s="112"/>
      <c r="AN20" s="113" t="s">
        <v>230</v>
      </c>
      <c r="AO20" s="114"/>
      <c r="AP20" s="115"/>
      <c r="AQ20" s="110">
        <v>2000</v>
      </c>
      <c r="AR20" s="111"/>
      <c r="AS20" s="111"/>
      <c r="AT20" s="112"/>
      <c r="AU20" s="116">
        <v>20000</v>
      </c>
      <c r="AV20" s="117"/>
      <c r="AW20" s="117"/>
      <c r="AX20" s="117"/>
      <c r="AY20" s="117"/>
      <c r="AZ20" s="117"/>
      <c r="BA20" s="118"/>
      <c r="BB20" s="119" t="s">
        <v>21</v>
      </c>
      <c r="BC20" s="120"/>
      <c r="BD20" s="120"/>
      <c r="BE20" s="121"/>
      <c r="BF20" s="14"/>
      <c r="BG20" s="14"/>
      <c r="BH20" s="54">
        <f t="shared" si="0"/>
        <v>18</v>
      </c>
      <c r="BI20" s="51">
        <f t="shared" si="1"/>
        <v>18</v>
      </c>
      <c r="BJ20" s="24"/>
      <c r="BK20" s="59">
        <f t="shared" si="2"/>
        <v>20000</v>
      </c>
      <c r="BL20" s="58" t="b">
        <f t="shared" si="3"/>
        <v>0</v>
      </c>
      <c r="BM20" s="24"/>
      <c r="BN20" s="57">
        <f t="shared" si="4"/>
        <v>20000</v>
      </c>
      <c r="BO20" s="56">
        <f t="shared" si="4"/>
        <v>0</v>
      </c>
      <c r="BP20" s="55">
        <f t="shared" si="5"/>
        <v>0</v>
      </c>
      <c r="BQ20" s="24"/>
      <c r="BR20" s="54">
        <f t="shared" si="6"/>
        <v>1</v>
      </c>
      <c r="BS20" s="53">
        <f t="shared" si="7"/>
        <v>1</v>
      </c>
      <c r="BT20" s="53">
        <f t="shared" si="8"/>
        <v>1</v>
      </c>
      <c r="BU20" s="53">
        <f t="shared" si="9"/>
        <v>1</v>
      </c>
      <c r="BV20" s="53">
        <f t="shared" si="10"/>
        <v>1</v>
      </c>
      <c r="BW20" s="53">
        <f t="shared" si="11"/>
        <v>1</v>
      </c>
      <c r="BX20" s="53">
        <f t="shared" si="12"/>
        <v>1</v>
      </c>
      <c r="BY20" s="53">
        <f t="shared" si="13"/>
        <v>1</v>
      </c>
      <c r="BZ20" s="52">
        <f t="shared" si="14"/>
        <v>4</v>
      </c>
      <c r="CA20" s="52">
        <f t="shared" si="15"/>
        <v>4</v>
      </c>
      <c r="CB20" s="51">
        <f t="shared" si="16"/>
        <v>6</v>
      </c>
      <c r="CC20" s="24"/>
      <c r="CD20" s="54">
        <f t="shared" si="17"/>
        <v>0</v>
      </c>
      <c r="CE20" s="53">
        <f t="shared" si="18"/>
        <v>0</v>
      </c>
      <c r="CF20" s="53">
        <f t="shared" si="19"/>
        <v>0</v>
      </c>
      <c r="CG20" s="53">
        <f t="shared" si="20"/>
        <v>0</v>
      </c>
      <c r="CH20" s="53">
        <f t="shared" si="21"/>
        <v>0</v>
      </c>
      <c r="CI20" s="53">
        <f t="shared" si="22"/>
        <v>0</v>
      </c>
      <c r="CJ20" s="53">
        <f t="shared" si="23"/>
        <v>0</v>
      </c>
      <c r="CK20" s="53">
        <f t="shared" si="24"/>
        <v>0</v>
      </c>
      <c r="CL20" s="52">
        <f t="shared" si="25"/>
        <v>0</v>
      </c>
      <c r="CM20" s="52">
        <f t="shared" si="26"/>
        <v>0</v>
      </c>
      <c r="CN20" s="51">
        <f t="shared" si="27"/>
        <v>0</v>
      </c>
      <c r="CO20" s="14"/>
      <c r="CP20" s="18" t="s">
        <v>9</v>
      </c>
      <c r="CQ20" s="66">
        <v>0.08</v>
      </c>
      <c r="CR20" s="18" t="s">
        <v>41</v>
      </c>
      <c r="CS20" s="66">
        <v>0.05</v>
      </c>
      <c r="CT20" s="24"/>
      <c r="CU20" s="18" t="s">
        <v>107</v>
      </c>
      <c r="CV20" s="17">
        <v>4</v>
      </c>
      <c r="CW20" s="18" t="s">
        <v>115</v>
      </c>
      <c r="CX20" s="17">
        <v>12</v>
      </c>
      <c r="CY20" s="14"/>
      <c r="CZ20" s="14"/>
    </row>
    <row r="21" spans="2:127" s="19" customFormat="1" ht="12.75" customHeight="1" thickBot="1">
      <c r="B21" s="50">
        <v>5</v>
      </c>
      <c r="C21" s="128">
        <v>43570</v>
      </c>
      <c r="D21" s="129"/>
      <c r="E21" s="130"/>
      <c r="F21" s="131" t="s">
        <v>121</v>
      </c>
      <c r="G21" s="131"/>
      <c r="H21" s="131"/>
      <c r="I21" s="131"/>
      <c r="J21" s="131"/>
      <c r="K21" s="131"/>
      <c r="L21" s="132" t="s">
        <v>231</v>
      </c>
      <c r="M21" s="133"/>
      <c r="N21" s="133"/>
      <c r="O21" s="133"/>
      <c r="P21" s="133"/>
      <c r="Q21" s="133"/>
      <c r="R21" s="133"/>
      <c r="S21" s="133"/>
      <c r="T21" s="133"/>
      <c r="U21" s="133"/>
      <c r="V21" s="133"/>
      <c r="W21" s="133"/>
      <c r="X21" s="133"/>
      <c r="Y21" s="133"/>
      <c r="Z21" s="133"/>
      <c r="AA21" s="133"/>
      <c r="AB21" s="133"/>
      <c r="AC21" s="133"/>
      <c r="AD21" s="133"/>
      <c r="AE21" s="133"/>
      <c r="AF21" s="133"/>
      <c r="AG21" s="133"/>
      <c r="AH21" s="134"/>
      <c r="AI21" s="110" t="s">
        <v>232</v>
      </c>
      <c r="AJ21" s="111"/>
      <c r="AK21" s="111"/>
      <c r="AL21" s="111"/>
      <c r="AM21" s="112"/>
      <c r="AN21" s="113"/>
      <c r="AO21" s="114"/>
      <c r="AP21" s="115"/>
      <c r="AQ21" s="110">
        <v>2500</v>
      </c>
      <c r="AR21" s="111"/>
      <c r="AS21" s="111"/>
      <c r="AT21" s="112"/>
      <c r="AU21" s="116">
        <v>25000</v>
      </c>
      <c r="AV21" s="117"/>
      <c r="AW21" s="117"/>
      <c r="AX21" s="117"/>
      <c r="AY21" s="117"/>
      <c r="AZ21" s="117"/>
      <c r="BA21" s="118"/>
      <c r="BB21" s="119" t="s">
        <v>21</v>
      </c>
      <c r="BC21" s="120"/>
      <c r="BD21" s="120"/>
      <c r="BE21" s="121"/>
      <c r="BF21" s="14"/>
      <c r="BG21" s="14"/>
      <c r="BH21" s="54">
        <f t="shared" si="0"/>
        <v>18</v>
      </c>
      <c r="BI21" s="51">
        <f t="shared" si="1"/>
        <v>18</v>
      </c>
      <c r="BJ21" s="24"/>
      <c r="BK21" s="59">
        <f t="shared" si="2"/>
        <v>25000</v>
      </c>
      <c r="BL21" s="58" t="b">
        <f t="shared" si="3"/>
        <v>0</v>
      </c>
      <c r="BM21" s="24"/>
      <c r="BN21" s="57">
        <f t="shared" si="4"/>
        <v>25000</v>
      </c>
      <c r="BO21" s="56">
        <f t="shared" si="4"/>
        <v>0</v>
      </c>
      <c r="BP21" s="55">
        <f t="shared" si="5"/>
        <v>0</v>
      </c>
      <c r="BQ21" s="24"/>
      <c r="BR21" s="54">
        <f t="shared" si="6"/>
        <v>1</v>
      </c>
      <c r="BS21" s="53">
        <f t="shared" si="7"/>
        <v>1</v>
      </c>
      <c r="BT21" s="53">
        <f t="shared" si="8"/>
        <v>1</v>
      </c>
      <c r="BU21" s="53">
        <f t="shared" si="9"/>
        <v>1</v>
      </c>
      <c r="BV21" s="53">
        <f t="shared" si="10"/>
        <v>0</v>
      </c>
      <c r="BW21" s="53">
        <f t="shared" si="11"/>
        <v>1</v>
      </c>
      <c r="BX21" s="53">
        <f t="shared" si="12"/>
        <v>1</v>
      </c>
      <c r="BY21" s="53">
        <f t="shared" si="13"/>
        <v>1</v>
      </c>
      <c r="BZ21" s="52">
        <f t="shared" si="14"/>
        <v>3</v>
      </c>
      <c r="CA21" s="52">
        <f t="shared" si="15"/>
        <v>4</v>
      </c>
      <c r="CB21" s="51">
        <f t="shared" si="16"/>
        <v>6</v>
      </c>
      <c r="CC21" s="24"/>
      <c r="CD21" s="54">
        <f t="shared" si="17"/>
        <v>0</v>
      </c>
      <c r="CE21" s="53">
        <f t="shared" si="18"/>
        <v>0</v>
      </c>
      <c r="CF21" s="53">
        <f t="shared" si="19"/>
        <v>0</v>
      </c>
      <c r="CG21" s="53">
        <f t="shared" si="20"/>
        <v>0</v>
      </c>
      <c r="CH21" s="53">
        <f t="shared" si="21"/>
        <v>1</v>
      </c>
      <c r="CI21" s="53">
        <f t="shared" si="22"/>
        <v>0</v>
      </c>
      <c r="CJ21" s="53">
        <f t="shared" si="23"/>
        <v>0</v>
      </c>
      <c r="CK21" s="53">
        <f t="shared" si="24"/>
        <v>0</v>
      </c>
      <c r="CL21" s="52">
        <f t="shared" si="25"/>
        <v>1</v>
      </c>
      <c r="CM21" s="52">
        <f t="shared" si="26"/>
        <v>0</v>
      </c>
      <c r="CN21" s="51">
        <f t="shared" si="27"/>
        <v>0</v>
      </c>
      <c r="CO21" s="14"/>
      <c r="CP21" s="16" t="s">
        <v>41</v>
      </c>
      <c r="CQ21" s="65">
        <v>0.05</v>
      </c>
      <c r="CR21" s="16" t="s">
        <v>10</v>
      </c>
      <c r="CS21" s="65">
        <v>0</v>
      </c>
      <c r="CT21" s="24"/>
      <c r="CU21" s="18" t="s">
        <v>108</v>
      </c>
      <c r="CV21" s="17">
        <v>5</v>
      </c>
      <c r="CW21" s="18" t="s">
        <v>116</v>
      </c>
      <c r="CX21" s="17">
        <v>13</v>
      </c>
      <c r="CY21" s="14"/>
      <c r="CZ21" s="14"/>
    </row>
    <row r="22" spans="2:127" s="19" customFormat="1" ht="12.75" customHeight="1" thickTop="1" thickBot="1">
      <c r="B22" s="50">
        <v>6</v>
      </c>
      <c r="C22" s="128">
        <v>43577</v>
      </c>
      <c r="D22" s="129"/>
      <c r="E22" s="130"/>
      <c r="F22" s="131"/>
      <c r="G22" s="131"/>
      <c r="H22" s="131"/>
      <c r="I22" s="131"/>
      <c r="J22" s="131"/>
      <c r="K22" s="131"/>
      <c r="L22" s="132" t="s">
        <v>233</v>
      </c>
      <c r="M22" s="133"/>
      <c r="N22" s="133"/>
      <c r="O22" s="133"/>
      <c r="P22" s="133"/>
      <c r="Q22" s="133"/>
      <c r="R22" s="133"/>
      <c r="S22" s="133"/>
      <c r="T22" s="133"/>
      <c r="U22" s="133"/>
      <c r="V22" s="133"/>
      <c r="W22" s="133"/>
      <c r="X22" s="133"/>
      <c r="Y22" s="133"/>
      <c r="Z22" s="133"/>
      <c r="AA22" s="133"/>
      <c r="AB22" s="133"/>
      <c r="AC22" s="133"/>
      <c r="AD22" s="133"/>
      <c r="AE22" s="133"/>
      <c r="AF22" s="133"/>
      <c r="AG22" s="133"/>
      <c r="AH22" s="134"/>
      <c r="AI22" s="110">
        <v>15</v>
      </c>
      <c r="AJ22" s="111"/>
      <c r="AK22" s="111"/>
      <c r="AL22" s="111"/>
      <c r="AM22" s="112"/>
      <c r="AN22" s="113" t="s">
        <v>234</v>
      </c>
      <c r="AO22" s="114"/>
      <c r="AP22" s="115"/>
      <c r="AQ22" s="110">
        <v>76.900000000000006</v>
      </c>
      <c r="AR22" s="111"/>
      <c r="AS22" s="111"/>
      <c r="AT22" s="112"/>
      <c r="AU22" s="116">
        <v>1154</v>
      </c>
      <c r="AV22" s="117"/>
      <c r="AW22" s="117"/>
      <c r="AX22" s="117"/>
      <c r="AY22" s="117"/>
      <c r="AZ22" s="117"/>
      <c r="BA22" s="118"/>
      <c r="BB22" s="119" t="s">
        <v>21</v>
      </c>
      <c r="BC22" s="120"/>
      <c r="BD22" s="120"/>
      <c r="BE22" s="121"/>
      <c r="BF22" s="14"/>
      <c r="BG22" s="14"/>
      <c r="BH22" s="54" t="e">
        <f t="shared" si="0"/>
        <v>#N/A</v>
      </c>
      <c r="BI22" s="51">
        <f t="shared" si="1"/>
        <v>0</v>
      </c>
      <c r="BJ22" s="14"/>
      <c r="BK22" s="59">
        <f t="shared" si="2"/>
        <v>1154</v>
      </c>
      <c r="BL22" s="58" t="b">
        <f t="shared" si="3"/>
        <v>0</v>
      </c>
      <c r="BM22" s="14"/>
      <c r="BN22" s="57">
        <f t="shared" si="4"/>
        <v>1154</v>
      </c>
      <c r="BO22" s="56">
        <f t="shared" si="4"/>
        <v>0</v>
      </c>
      <c r="BP22" s="55">
        <f t="shared" si="5"/>
        <v>0</v>
      </c>
      <c r="BQ22" s="14"/>
      <c r="BR22" s="54">
        <f t="shared" si="6"/>
        <v>1</v>
      </c>
      <c r="BS22" s="53">
        <f t="shared" si="7"/>
        <v>0</v>
      </c>
      <c r="BT22" s="53">
        <f t="shared" si="8"/>
        <v>1</v>
      </c>
      <c r="BU22" s="53">
        <f t="shared" si="9"/>
        <v>1</v>
      </c>
      <c r="BV22" s="53">
        <f t="shared" si="10"/>
        <v>1</v>
      </c>
      <c r="BW22" s="53">
        <f t="shared" si="11"/>
        <v>1</v>
      </c>
      <c r="BX22" s="53">
        <f t="shared" si="12"/>
        <v>1</v>
      </c>
      <c r="BY22" s="53">
        <f t="shared" si="13"/>
        <v>1</v>
      </c>
      <c r="BZ22" s="52">
        <f t="shared" si="14"/>
        <v>3</v>
      </c>
      <c r="CA22" s="52">
        <f t="shared" si="15"/>
        <v>4</v>
      </c>
      <c r="CB22" s="51">
        <f t="shared" si="16"/>
        <v>6</v>
      </c>
      <c r="CC22" s="14"/>
      <c r="CD22" s="54">
        <f t="shared" si="17"/>
        <v>0</v>
      </c>
      <c r="CE22" s="53">
        <f t="shared" si="18"/>
        <v>1</v>
      </c>
      <c r="CF22" s="53">
        <f t="shared" si="19"/>
        <v>0</v>
      </c>
      <c r="CG22" s="53">
        <f t="shared" si="20"/>
        <v>0</v>
      </c>
      <c r="CH22" s="53">
        <f t="shared" si="21"/>
        <v>0</v>
      </c>
      <c r="CI22" s="53">
        <f t="shared" si="22"/>
        <v>0</v>
      </c>
      <c r="CJ22" s="53">
        <f t="shared" si="23"/>
        <v>0</v>
      </c>
      <c r="CK22" s="53">
        <f t="shared" si="24"/>
        <v>0</v>
      </c>
      <c r="CL22" s="52">
        <f t="shared" si="25"/>
        <v>1</v>
      </c>
      <c r="CM22" s="52">
        <f t="shared" si="26"/>
        <v>0</v>
      </c>
      <c r="CN22" s="51">
        <f t="shared" si="27"/>
        <v>0</v>
      </c>
      <c r="CO22" s="14"/>
      <c r="CP22" s="14"/>
      <c r="CQ22" s="14"/>
      <c r="CT22" s="14"/>
      <c r="CU22" s="18" t="s">
        <v>109</v>
      </c>
      <c r="CV22" s="17">
        <v>6</v>
      </c>
      <c r="CW22" s="18" t="s">
        <v>117</v>
      </c>
      <c r="CX22" s="17">
        <v>14</v>
      </c>
      <c r="CY22" s="14"/>
      <c r="CZ22" s="14"/>
    </row>
    <row r="23" spans="2:127" s="19" customFormat="1" ht="12.75" customHeight="1" thickTop="1" thickBot="1">
      <c r="B23" s="50">
        <v>7</v>
      </c>
      <c r="C23" s="128">
        <v>43577</v>
      </c>
      <c r="D23" s="129"/>
      <c r="E23" s="130"/>
      <c r="F23" s="131"/>
      <c r="G23" s="131"/>
      <c r="H23" s="131"/>
      <c r="I23" s="131"/>
      <c r="J23" s="131"/>
      <c r="K23" s="131"/>
      <c r="L23" s="132" t="s">
        <v>235</v>
      </c>
      <c r="M23" s="133"/>
      <c r="N23" s="133"/>
      <c r="O23" s="133"/>
      <c r="P23" s="133"/>
      <c r="Q23" s="133"/>
      <c r="R23" s="133"/>
      <c r="S23" s="133"/>
      <c r="T23" s="133"/>
      <c r="U23" s="133"/>
      <c r="V23" s="133"/>
      <c r="W23" s="133"/>
      <c r="X23" s="133"/>
      <c r="Y23" s="133"/>
      <c r="Z23" s="133"/>
      <c r="AA23" s="133"/>
      <c r="AB23" s="133"/>
      <c r="AC23" s="133"/>
      <c r="AD23" s="133"/>
      <c r="AE23" s="133"/>
      <c r="AF23" s="133"/>
      <c r="AG23" s="133"/>
      <c r="AH23" s="134"/>
      <c r="AI23" s="110">
        <v>15</v>
      </c>
      <c r="AJ23" s="111"/>
      <c r="AK23" s="111"/>
      <c r="AL23" s="111"/>
      <c r="AM23" s="112"/>
      <c r="AN23" s="113" t="s">
        <v>234</v>
      </c>
      <c r="AO23" s="114"/>
      <c r="AP23" s="115"/>
      <c r="AQ23" s="110">
        <v>32.1</v>
      </c>
      <c r="AR23" s="111"/>
      <c r="AS23" s="111"/>
      <c r="AT23" s="112"/>
      <c r="AU23" s="116">
        <v>482</v>
      </c>
      <c r="AV23" s="117"/>
      <c r="AW23" s="117"/>
      <c r="AX23" s="117"/>
      <c r="AY23" s="117"/>
      <c r="AZ23" s="117"/>
      <c r="BA23" s="118"/>
      <c r="BB23" s="119" t="s">
        <v>10</v>
      </c>
      <c r="BC23" s="120"/>
      <c r="BD23" s="120"/>
      <c r="BE23" s="121"/>
      <c r="BF23" s="14"/>
      <c r="BG23" s="14"/>
      <c r="BH23" s="54" t="e">
        <f t="shared" si="0"/>
        <v>#N/A</v>
      </c>
      <c r="BI23" s="51">
        <f t="shared" si="1"/>
        <v>0</v>
      </c>
      <c r="BJ23" s="14"/>
      <c r="BK23" s="59">
        <f t="shared" si="2"/>
        <v>482</v>
      </c>
      <c r="BL23" s="58" t="b">
        <f t="shared" si="3"/>
        <v>0</v>
      </c>
      <c r="BM23" s="14"/>
      <c r="BN23" s="57">
        <f t="shared" si="4"/>
        <v>0</v>
      </c>
      <c r="BO23" s="56">
        <f t="shared" si="4"/>
        <v>0</v>
      </c>
      <c r="BP23" s="55">
        <f t="shared" si="5"/>
        <v>482</v>
      </c>
      <c r="BQ23" s="14"/>
      <c r="BR23" s="54">
        <f t="shared" si="6"/>
        <v>1</v>
      </c>
      <c r="BS23" s="53">
        <f t="shared" si="7"/>
        <v>0</v>
      </c>
      <c r="BT23" s="53">
        <f t="shared" si="8"/>
        <v>1</v>
      </c>
      <c r="BU23" s="53">
        <f t="shared" si="9"/>
        <v>1</v>
      </c>
      <c r="BV23" s="53">
        <f t="shared" si="10"/>
        <v>1</v>
      </c>
      <c r="BW23" s="53">
        <f t="shared" si="11"/>
        <v>1</v>
      </c>
      <c r="BX23" s="53">
        <f t="shared" si="12"/>
        <v>1</v>
      </c>
      <c r="BY23" s="53">
        <f t="shared" si="13"/>
        <v>1</v>
      </c>
      <c r="BZ23" s="52">
        <f t="shared" si="14"/>
        <v>3</v>
      </c>
      <c r="CA23" s="52">
        <f t="shared" si="15"/>
        <v>4</v>
      </c>
      <c r="CB23" s="51">
        <f t="shared" si="16"/>
        <v>6</v>
      </c>
      <c r="CC23" s="14"/>
      <c r="CD23" s="54">
        <f t="shared" si="17"/>
        <v>0</v>
      </c>
      <c r="CE23" s="53">
        <f t="shared" si="18"/>
        <v>1</v>
      </c>
      <c r="CF23" s="53">
        <f t="shared" si="19"/>
        <v>0</v>
      </c>
      <c r="CG23" s="53">
        <f t="shared" si="20"/>
        <v>0</v>
      </c>
      <c r="CH23" s="53">
        <f t="shared" si="21"/>
        <v>0</v>
      </c>
      <c r="CI23" s="53">
        <f t="shared" si="22"/>
        <v>0</v>
      </c>
      <c r="CJ23" s="53">
        <f t="shared" si="23"/>
        <v>0</v>
      </c>
      <c r="CK23" s="53">
        <f t="shared" si="24"/>
        <v>0</v>
      </c>
      <c r="CL23" s="52">
        <f t="shared" si="25"/>
        <v>1</v>
      </c>
      <c r="CM23" s="52">
        <f t="shared" si="26"/>
        <v>0</v>
      </c>
      <c r="CN23" s="51">
        <f t="shared" si="27"/>
        <v>0</v>
      </c>
      <c r="CO23" s="14"/>
      <c r="CP23" s="64" t="s">
        <v>189</v>
      </c>
      <c r="CQ23" s="14"/>
      <c r="CT23" s="14"/>
      <c r="CU23" s="18" t="s">
        <v>110</v>
      </c>
      <c r="CV23" s="17">
        <v>7</v>
      </c>
      <c r="CW23" s="18" t="s">
        <v>118</v>
      </c>
      <c r="CX23" s="17">
        <v>15</v>
      </c>
      <c r="CY23" s="14"/>
      <c r="CZ23" s="14"/>
    </row>
    <row r="24" spans="2:127" s="19" customFormat="1" ht="12.75" customHeight="1" thickTop="1">
      <c r="B24" s="50">
        <v>8</v>
      </c>
      <c r="C24" s="128">
        <v>43466</v>
      </c>
      <c r="D24" s="129"/>
      <c r="E24" s="130"/>
      <c r="F24" s="131"/>
      <c r="G24" s="131"/>
      <c r="H24" s="131"/>
      <c r="I24" s="131"/>
      <c r="J24" s="131"/>
      <c r="K24" s="131"/>
      <c r="L24" s="132" t="s">
        <v>236</v>
      </c>
      <c r="M24" s="133"/>
      <c r="N24" s="133"/>
      <c r="O24" s="133"/>
      <c r="P24" s="133"/>
      <c r="Q24" s="133"/>
      <c r="R24" s="133"/>
      <c r="S24" s="133"/>
      <c r="T24" s="133"/>
      <c r="U24" s="133"/>
      <c r="V24" s="133"/>
      <c r="W24" s="133"/>
      <c r="X24" s="133"/>
      <c r="Y24" s="133"/>
      <c r="Z24" s="133"/>
      <c r="AA24" s="133"/>
      <c r="AB24" s="133"/>
      <c r="AC24" s="133"/>
      <c r="AD24" s="133"/>
      <c r="AE24" s="133"/>
      <c r="AF24" s="133"/>
      <c r="AG24" s="133"/>
      <c r="AH24" s="134"/>
      <c r="AI24" s="110"/>
      <c r="AJ24" s="111"/>
      <c r="AK24" s="111"/>
      <c r="AL24" s="111"/>
      <c r="AM24" s="112"/>
      <c r="AN24" s="113"/>
      <c r="AO24" s="114"/>
      <c r="AP24" s="115"/>
      <c r="AQ24" s="110"/>
      <c r="AR24" s="111"/>
      <c r="AS24" s="111"/>
      <c r="AT24" s="112"/>
      <c r="AU24" s="116">
        <v>1000</v>
      </c>
      <c r="AV24" s="117"/>
      <c r="AW24" s="117"/>
      <c r="AX24" s="117"/>
      <c r="AY24" s="117"/>
      <c r="AZ24" s="117"/>
      <c r="BA24" s="118"/>
      <c r="BB24" s="119" t="s">
        <v>21</v>
      </c>
      <c r="BC24" s="120"/>
      <c r="BD24" s="120"/>
      <c r="BE24" s="121"/>
      <c r="BF24" s="14"/>
      <c r="BG24" s="14"/>
      <c r="BH24" s="54" t="e">
        <f t="shared" si="0"/>
        <v>#N/A</v>
      </c>
      <c r="BI24" s="51">
        <f t="shared" si="1"/>
        <v>0</v>
      </c>
      <c r="BJ24" s="14"/>
      <c r="BK24" s="59">
        <f t="shared" si="2"/>
        <v>1000</v>
      </c>
      <c r="BL24" s="58" t="b">
        <f t="shared" si="3"/>
        <v>0</v>
      </c>
      <c r="BM24" s="14"/>
      <c r="BN24" s="57">
        <f t="shared" si="4"/>
        <v>1000</v>
      </c>
      <c r="BO24" s="56">
        <f t="shared" si="4"/>
        <v>0</v>
      </c>
      <c r="BP24" s="55">
        <f t="shared" si="5"/>
        <v>0</v>
      </c>
      <c r="BQ24" s="14"/>
      <c r="BR24" s="54">
        <f t="shared" si="6"/>
        <v>1</v>
      </c>
      <c r="BS24" s="53">
        <f t="shared" si="7"/>
        <v>0</v>
      </c>
      <c r="BT24" s="53">
        <f t="shared" si="8"/>
        <v>1</v>
      </c>
      <c r="BU24" s="53">
        <f t="shared" si="9"/>
        <v>0</v>
      </c>
      <c r="BV24" s="53">
        <f t="shared" si="10"/>
        <v>0</v>
      </c>
      <c r="BW24" s="53">
        <f t="shared" si="11"/>
        <v>0</v>
      </c>
      <c r="BX24" s="53">
        <f t="shared" si="12"/>
        <v>1</v>
      </c>
      <c r="BY24" s="53">
        <f t="shared" si="13"/>
        <v>1</v>
      </c>
      <c r="BZ24" s="52">
        <f t="shared" si="14"/>
        <v>0</v>
      </c>
      <c r="CA24" s="52">
        <f t="shared" si="15"/>
        <v>4</v>
      </c>
      <c r="CB24" s="51">
        <f t="shared" si="16"/>
        <v>6</v>
      </c>
      <c r="CC24" s="14"/>
      <c r="CD24" s="54">
        <f t="shared" si="17"/>
        <v>0</v>
      </c>
      <c r="CE24" s="53">
        <f t="shared" si="18"/>
        <v>1</v>
      </c>
      <c r="CF24" s="53">
        <f t="shared" si="19"/>
        <v>0</v>
      </c>
      <c r="CG24" s="53">
        <f t="shared" si="20"/>
        <v>1</v>
      </c>
      <c r="CH24" s="53">
        <f t="shared" si="21"/>
        <v>1</v>
      </c>
      <c r="CI24" s="53">
        <f t="shared" si="22"/>
        <v>1</v>
      </c>
      <c r="CJ24" s="53">
        <f t="shared" si="23"/>
        <v>0</v>
      </c>
      <c r="CK24" s="53">
        <f t="shared" si="24"/>
        <v>0</v>
      </c>
      <c r="CL24" s="52">
        <f t="shared" si="25"/>
        <v>4</v>
      </c>
      <c r="CM24" s="52">
        <f t="shared" si="26"/>
        <v>0</v>
      </c>
      <c r="CN24" s="51">
        <f t="shared" si="27"/>
        <v>0</v>
      </c>
      <c r="CO24" s="14"/>
      <c r="CP24" s="63" t="s">
        <v>209</v>
      </c>
      <c r="CQ24" s="14"/>
      <c r="CR24" s="14"/>
      <c r="CS24" s="14"/>
      <c r="CT24" s="14"/>
      <c r="CU24" s="18" t="s">
        <v>111</v>
      </c>
      <c r="CV24" s="17">
        <v>8</v>
      </c>
      <c r="CW24" s="18" t="s">
        <v>119</v>
      </c>
      <c r="CX24" s="17">
        <v>16</v>
      </c>
      <c r="CY24" s="14"/>
      <c r="CZ24" s="14"/>
    </row>
    <row r="25" spans="2:127" s="19" customFormat="1" ht="12.75" customHeight="1">
      <c r="B25" s="50">
        <v>9</v>
      </c>
      <c r="C25" s="128">
        <v>43498</v>
      </c>
      <c r="D25" s="129"/>
      <c r="E25" s="130"/>
      <c r="F25" s="131"/>
      <c r="G25" s="131"/>
      <c r="H25" s="131"/>
      <c r="I25" s="131"/>
      <c r="J25" s="131"/>
      <c r="K25" s="131"/>
      <c r="L25" s="132" t="s">
        <v>236</v>
      </c>
      <c r="M25" s="133"/>
      <c r="N25" s="133"/>
      <c r="O25" s="133"/>
      <c r="P25" s="133"/>
      <c r="Q25" s="133"/>
      <c r="R25" s="133"/>
      <c r="S25" s="133"/>
      <c r="T25" s="133"/>
      <c r="U25" s="133"/>
      <c r="V25" s="133"/>
      <c r="W25" s="133"/>
      <c r="X25" s="133"/>
      <c r="Y25" s="133"/>
      <c r="Z25" s="133"/>
      <c r="AA25" s="133"/>
      <c r="AB25" s="133"/>
      <c r="AC25" s="133"/>
      <c r="AD25" s="133"/>
      <c r="AE25" s="133"/>
      <c r="AF25" s="133"/>
      <c r="AG25" s="133"/>
      <c r="AH25" s="134"/>
      <c r="AI25" s="110"/>
      <c r="AJ25" s="111"/>
      <c r="AK25" s="111"/>
      <c r="AL25" s="111"/>
      <c r="AM25" s="112"/>
      <c r="AN25" s="113"/>
      <c r="AO25" s="114"/>
      <c r="AP25" s="115"/>
      <c r="AQ25" s="110"/>
      <c r="AR25" s="111"/>
      <c r="AS25" s="111"/>
      <c r="AT25" s="112"/>
      <c r="AU25" s="116">
        <v>1000</v>
      </c>
      <c r="AV25" s="117"/>
      <c r="AW25" s="117"/>
      <c r="AX25" s="117"/>
      <c r="AY25" s="117"/>
      <c r="AZ25" s="117"/>
      <c r="BA25" s="118"/>
      <c r="BB25" s="119" t="s">
        <v>10</v>
      </c>
      <c r="BC25" s="120"/>
      <c r="BD25" s="120"/>
      <c r="BE25" s="121"/>
      <c r="BF25" s="14"/>
      <c r="BG25" s="14"/>
      <c r="BH25" s="54" t="e">
        <f t="shared" si="0"/>
        <v>#N/A</v>
      </c>
      <c r="BI25" s="51">
        <f t="shared" si="1"/>
        <v>0</v>
      </c>
      <c r="BJ25" s="14"/>
      <c r="BK25" s="59">
        <f t="shared" si="2"/>
        <v>1000</v>
      </c>
      <c r="BL25" s="58" t="b">
        <f t="shared" si="3"/>
        <v>0</v>
      </c>
      <c r="BM25" s="14"/>
      <c r="BN25" s="57">
        <f t="shared" si="4"/>
        <v>0</v>
      </c>
      <c r="BO25" s="56">
        <f t="shared" si="4"/>
        <v>0</v>
      </c>
      <c r="BP25" s="55">
        <f t="shared" si="5"/>
        <v>1000</v>
      </c>
      <c r="BQ25" s="14"/>
      <c r="BR25" s="54">
        <f t="shared" si="6"/>
        <v>1</v>
      </c>
      <c r="BS25" s="53">
        <f t="shared" si="7"/>
        <v>0</v>
      </c>
      <c r="BT25" s="53">
        <f t="shared" si="8"/>
        <v>1</v>
      </c>
      <c r="BU25" s="53">
        <f t="shared" si="9"/>
        <v>0</v>
      </c>
      <c r="BV25" s="53">
        <f t="shared" si="10"/>
        <v>0</v>
      </c>
      <c r="BW25" s="53">
        <f t="shared" si="11"/>
        <v>0</v>
      </c>
      <c r="BX25" s="53">
        <f t="shared" si="12"/>
        <v>1</v>
      </c>
      <c r="BY25" s="53">
        <f t="shared" si="13"/>
        <v>1</v>
      </c>
      <c r="BZ25" s="52">
        <f t="shared" si="14"/>
        <v>0</v>
      </c>
      <c r="CA25" s="52">
        <f t="shared" si="15"/>
        <v>4</v>
      </c>
      <c r="CB25" s="51">
        <f t="shared" si="16"/>
        <v>6</v>
      </c>
      <c r="CC25" s="14"/>
      <c r="CD25" s="54">
        <f t="shared" si="17"/>
        <v>0</v>
      </c>
      <c r="CE25" s="53">
        <f t="shared" si="18"/>
        <v>1</v>
      </c>
      <c r="CF25" s="53">
        <f t="shared" si="19"/>
        <v>0</v>
      </c>
      <c r="CG25" s="53">
        <f t="shared" si="20"/>
        <v>1</v>
      </c>
      <c r="CH25" s="53">
        <f t="shared" si="21"/>
        <v>1</v>
      </c>
      <c r="CI25" s="53">
        <f t="shared" si="22"/>
        <v>1</v>
      </c>
      <c r="CJ25" s="53">
        <f t="shared" si="23"/>
        <v>0</v>
      </c>
      <c r="CK25" s="53">
        <f t="shared" si="24"/>
        <v>0</v>
      </c>
      <c r="CL25" s="52">
        <f t="shared" si="25"/>
        <v>4</v>
      </c>
      <c r="CM25" s="52">
        <f t="shared" si="26"/>
        <v>0</v>
      </c>
      <c r="CN25" s="51">
        <f t="shared" si="27"/>
        <v>0</v>
      </c>
      <c r="CO25" s="14"/>
      <c r="CP25" s="62" t="s">
        <v>208</v>
      </c>
      <c r="CQ25" s="14"/>
      <c r="CR25" s="14"/>
      <c r="CS25" s="14"/>
      <c r="CT25" s="14"/>
      <c r="CU25" s="18" t="s">
        <v>112</v>
      </c>
      <c r="CV25" s="17">
        <v>9</v>
      </c>
      <c r="CW25" s="18" t="s">
        <v>120</v>
      </c>
      <c r="CX25" s="17">
        <v>17</v>
      </c>
      <c r="CY25" s="14"/>
      <c r="CZ25" s="14"/>
    </row>
    <row r="26" spans="2:127" s="19" customFormat="1" ht="12.75" customHeight="1" thickBot="1">
      <c r="B26" s="50">
        <v>10</v>
      </c>
      <c r="C26" s="128">
        <v>43527</v>
      </c>
      <c r="D26" s="129"/>
      <c r="E26" s="130"/>
      <c r="F26" s="131"/>
      <c r="G26" s="131"/>
      <c r="H26" s="131"/>
      <c r="I26" s="131"/>
      <c r="J26" s="131"/>
      <c r="K26" s="131"/>
      <c r="L26" s="132" t="s">
        <v>236</v>
      </c>
      <c r="M26" s="133"/>
      <c r="N26" s="133"/>
      <c r="O26" s="133"/>
      <c r="P26" s="133"/>
      <c r="Q26" s="133"/>
      <c r="R26" s="133"/>
      <c r="S26" s="133"/>
      <c r="T26" s="133"/>
      <c r="U26" s="133"/>
      <c r="V26" s="133"/>
      <c r="W26" s="133"/>
      <c r="X26" s="133"/>
      <c r="Y26" s="133"/>
      <c r="Z26" s="133"/>
      <c r="AA26" s="133"/>
      <c r="AB26" s="133"/>
      <c r="AC26" s="133"/>
      <c r="AD26" s="133"/>
      <c r="AE26" s="133"/>
      <c r="AF26" s="133"/>
      <c r="AG26" s="133"/>
      <c r="AH26" s="134"/>
      <c r="AI26" s="110"/>
      <c r="AJ26" s="111"/>
      <c r="AK26" s="111"/>
      <c r="AL26" s="111"/>
      <c r="AM26" s="112"/>
      <c r="AN26" s="113"/>
      <c r="AO26" s="114"/>
      <c r="AP26" s="115"/>
      <c r="AQ26" s="110"/>
      <c r="AR26" s="111"/>
      <c r="AS26" s="111"/>
      <c r="AT26" s="112"/>
      <c r="AU26" s="116">
        <v>1000</v>
      </c>
      <c r="AV26" s="117"/>
      <c r="AW26" s="117"/>
      <c r="AX26" s="117"/>
      <c r="AY26" s="117"/>
      <c r="AZ26" s="117"/>
      <c r="BA26" s="118"/>
      <c r="BB26" s="119" t="s">
        <v>10</v>
      </c>
      <c r="BC26" s="120"/>
      <c r="BD26" s="120"/>
      <c r="BE26" s="121"/>
      <c r="BF26" s="14"/>
      <c r="BG26" s="14"/>
      <c r="BH26" s="54" t="e">
        <f t="shared" si="0"/>
        <v>#N/A</v>
      </c>
      <c r="BI26" s="51">
        <f t="shared" si="1"/>
        <v>0</v>
      </c>
      <c r="BJ26" s="14"/>
      <c r="BK26" s="59">
        <f t="shared" si="2"/>
        <v>1000</v>
      </c>
      <c r="BL26" s="58" t="b">
        <f t="shared" si="3"/>
        <v>0</v>
      </c>
      <c r="BM26" s="14"/>
      <c r="BN26" s="57">
        <f t="shared" si="4"/>
        <v>0</v>
      </c>
      <c r="BO26" s="56">
        <f t="shared" si="4"/>
        <v>0</v>
      </c>
      <c r="BP26" s="55">
        <f t="shared" si="5"/>
        <v>1000</v>
      </c>
      <c r="BQ26" s="14"/>
      <c r="BR26" s="54">
        <f t="shared" si="6"/>
        <v>1</v>
      </c>
      <c r="BS26" s="53">
        <f t="shared" si="7"/>
        <v>0</v>
      </c>
      <c r="BT26" s="53">
        <f t="shared" si="8"/>
        <v>1</v>
      </c>
      <c r="BU26" s="53">
        <f t="shared" si="9"/>
        <v>0</v>
      </c>
      <c r="BV26" s="53">
        <f t="shared" si="10"/>
        <v>0</v>
      </c>
      <c r="BW26" s="53">
        <f t="shared" si="11"/>
        <v>0</v>
      </c>
      <c r="BX26" s="53">
        <f t="shared" si="12"/>
        <v>1</v>
      </c>
      <c r="BY26" s="53">
        <f t="shared" si="13"/>
        <v>1</v>
      </c>
      <c r="BZ26" s="52">
        <f t="shared" si="14"/>
        <v>0</v>
      </c>
      <c r="CA26" s="52">
        <f t="shared" si="15"/>
        <v>4</v>
      </c>
      <c r="CB26" s="51">
        <f t="shared" si="16"/>
        <v>6</v>
      </c>
      <c r="CC26" s="14"/>
      <c r="CD26" s="54">
        <f t="shared" si="17"/>
        <v>0</v>
      </c>
      <c r="CE26" s="53">
        <f t="shared" si="18"/>
        <v>1</v>
      </c>
      <c r="CF26" s="53">
        <f t="shared" si="19"/>
        <v>0</v>
      </c>
      <c r="CG26" s="53">
        <f t="shared" si="20"/>
        <v>1</v>
      </c>
      <c r="CH26" s="53">
        <f t="shared" si="21"/>
        <v>1</v>
      </c>
      <c r="CI26" s="53">
        <f t="shared" si="22"/>
        <v>1</v>
      </c>
      <c r="CJ26" s="53">
        <f t="shared" si="23"/>
        <v>0</v>
      </c>
      <c r="CK26" s="53">
        <f t="shared" si="24"/>
        <v>0</v>
      </c>
      <c r="CL26" s="52">
        <f t="shared" si="25"/>
        <v>4</v>
      </c>
      <c r="CM26" s="52">
        <f t="shared" si="26"/>
        <v>0</v>
      </c>
      <c r="CN26" s="51">
        <f t="shared" si="27"/>
        <v>0</v>
      </c>
      <c r="CO26" s="14"/>
      <c r="CP26" s="61" t="s">
        <v>207</v>
      </c>
      <c r="CQ26" s="14"/>
      <c r="CR26" s="14"/>
      <c r="CS26" s="14"/>
      <c r="CT26" s="14"/>
      <c r="CU26" s="18" t="s">
        <v>113</v>
      </c>
      <c r="CV26" s="17">
        <v>10</v>
      </c>
      <c r="CW26" s="18" t="s">
        <v>121</v>
      </c>
      <c r="CX26" s="17">
        <v>18</v>
      </c>
      <c r="CY26" s="14"/>
      <c r="CZ26" s="14"/>
      <c r="DW26" s="60"/>
    </row>
    <row r="27" spans="2:127" s="19" customFormat="1" ht="12.75" customHeight="1" thickTop="1">
      <c r="B27" s="50">
        <v>11</v>
      </c>
      <c r="C27" s="128"/>
      <c r="D27" s="129"/>
      <c r="E27" s="130"/>
      <c r="F27" s="131"/>
      <c r="G27" s="131"/>
      <c r="H27" s="131"/>
      <c r="I27" s="131"/>
      <c r="J27" s="131"/>
      <c r="K27" s="131"/>
      <c r="L27" s="132"/>
      <c r="M27" s="133"/>
      <c r="N27" s="133"/>
      <c r="O27" s="133"/>
      <c r="P27" s="133"/>
      <c r="Q27" s="133"/>
      <c r="R27" s="133"/>
      <c r="S27" s="133"/>
      <c r="T27" s="133"/>
      <c r="U27" s="133"/>
      <c r="V27" s="133"/>
      <c r="W27" s="133"/>
      <c r="X27" s="133"/>
      <c r="Y27" s="133"/>
      <c r="Z27" s="133"/>
      <c r="AA27" s="133"/>
      <c r="AB27" s="133"/>
      <c r="AC27" s="133"/>
      <c r="AD27" s="133"/>
      <c r="AE27" s="133"/>
      <c r="AF27" s="133"/>
      <c r="AG27" s="133"/>
      <c r="AH27" s="134"/>
      <c r="AI27" s="110"/>
      <c r="AJ27" s="111"/>
      <c r="AK27" s="111"/>
      <c r="AL27" s="111"/>
      <c r="AM27" s="112"/>
      <c r="AN27" s="113"/>
      <c r="AO27" s="114"/>
      <c r="AP27" s="115"/>
      <c r="AQ27" s="110"/>
      <c r="AR27" s="111"/>
      <c r="AS27" s="111"/>
      <c r="AT27" s="112"/>
      <c r="AU27" s="116"/>
      <c r="AV27" s="117"/>
      <c r="AW27" s="117"/>
      <c r="AX27" s="117"/>
      <c r="AY27" s="117"/>
      <c r="AZ27" s="117"/>
      <c r="BA27" s="118"/>
      <c r="BB27" s="119"/>
      <c r="BC27" s="120"/>
      <c r="BD27" s="120"/>
      <c r="BE27" s="121"/>
      <c r="BF27" s="14"/>
      <c r="BG27" s="14"/>
      <c r="BH27" s="54" t="e">
        <f t="shared" si="0"/>
        <v>#N/A</v>
      </c>
      <c r="BI27" s="51">
        <f t="shared" si="1"/>
        <v>0</v>
      </c>
      <c r="BJ27" s="14"/>
      <c r="BK27" s="59">
        <f t="shared" si="2"/>
        <v>0</v>
      </c>
      <c r="BL27" s="58" t="b">
        <f t="shared" si="3"/>
        <v>0</v>
      </c>
      <c r="BM27" s="14"/>
      <c r="BN27" s="57">
        <f t="shared" si="4"/>
        <v>0</v>
      </c>
      <c r="BO27" s="56">
        <f t="shared" si="4"/>
        <v>0</v>
      </c>
      <c r="BP27" s="55">
        <f t="shared" si="5"/>
        <v>0</v>
      </c>
      <c r="BQ27" s="14"/>
      <c r="BR27" s="54">
        <f t="shared" si="6"/>
        <v>0</v>
      </c>
      <c r="BS27" s="53">
        <f t="shared" si="7"/>
        <v>0</v>
      </c>
      <c r="BT27" s="53">
        <f t="shared" si="8"/>
        <v>0</v>
      </c>
      <c r="BU27" s="53">
        <f t="shared" si="9"/>
        <v>0</v>
      </c>
      <c r="BV27" s="53">
        <f t="shared" si="10"/>
        <v>0</v>
      </c>
      <c r="BW27" s="53">
        <f t="shared" si="11"/>
        <v>0</v>
      </c>
      <c r="BX27" s="53">
        <f t="shared" si="12"/>
        <v>0</v>
      </c>
      <c r="BY27" s="53">
        <f t="shared" si="13"/>
        <v>0</v>
      </c>
      <c r="BZ27" s="52">
        <f t="shared" si="14"/>
        <v>0</v>
      </c>
      <c r="CA27" s="52">
        <f t="shared" si="15"/>
        <v>0</v>
      </c>
      <c r="CB27" s="51">
        <f t="shared" si="16"/>
        <v>0</v>
      </c>
      <c r="CC27" s="14"/>
      <c r="CD27" s="54">
        <f t="shared" si="17"/>
        <v>1</v>
      </c>
      <c r="CE27" s="53">
        <f t="shared" si="18"/>
        <v>1</v>
      </c>
      <c r="CF27" s="53">
        <f t="shared" si="19"/>
        <v>1</v>
      </c>
      <c r="CG27" s="53">
        <f t="shared" si="20"/>
        <v>1</v>
      </c>
      <c r="CH27" s="53">
        <f t="shared" si="21"/>
        <v>1</v>
      </c>
      <c r="CI27" s="53">
        <f t="shared" si="22"/>
        <v>1</v>
      </c>
      <c r="CJ27" s="53">
        <f t="shared" si="23"/>
        <v>1</v>
      </c>
      <c r="CK27" s="53">
        <f t="shared" si="24"/>
        <v>1</v>
      </c>
      <c r="CL27" s="52">
        <f t="shared" si="25"/>
        <v>4</v>
      </c>
      <c r="CM27" s="52">
        <f t="shared" si="26"/>
        <v>4</v>
      </c>
      <c r="CN27" s="51">
        <f t="shared" si="27"/>
        <v>6</v>
      </c>
      <c r="CO27" s="14"/>
      <c r="CP27" s="14"/>
      <c r="CQ27" s="14"/>
      <c r="CR27" s="14"/>
      <c r="CS27" s="14"/>
      <c r="CT27" s="14"/>
      <c r="CU27" s="18" t="s">
        <v>114</v>
      </c>
      <c r="CV27" s="17">
        <v>11</v>
      </c>
      <c r="CW27" s="18" t="s">
        <v>122</v>
      </c>
      <c r="CX27" s="17">
        <v>19</v>
      </c>
      <c r="CY27" s="14"/>
      <c r="CZ27" s="14"/>
      <c r="DW27" s="14"/>
    </row>
    <row r="28" spans="2:127" s="19" customFormat="1" ht="12.75" customHeight="1">
      <c r="B28" s="50">
        <v>12</v>
      </c>
      <c r="C28" s="128"/>
      <c r="D28" s="129"/>
      <c r="E28" s="130"/>
      <c r="F28" s="131"/>
      <c r="G28" s="131"/>
      <c r="H28" s="131"/>
      <c r="I28" s="131"/>
      <c r="J28" s="131"/>
      <c r="K28" s="131"/>
      <c r="L28" s="132"/>
      <c r="M28" s="133"/>
      <c r="N28" s="133"/>
      <c r="O28" s="133"/>
      <c r="P28" s="133"/>
      <c r="Q28" s="133"/>
      <c r="R28" s="133"/>
      <c r="S28" s="133"/>
      <c r="T28" s="133"/>
      <c r="U28" s="133"/>
      <c r="V28" s="133"/>
      <c r="W28" s="133"/>
      <c r="X28" s="133"/>
      <c r="Y28" s="133"/>
      <c r="Z28" s="133"/>
      <c r="AA28" s="133"/>
      <c r="AB28" s="133"/>
      <c r="AC28" s="133"/>
      <c r="AD28" s="133"/>
      <c r="AE28" s="133"/>
      <c r="AF28" s="133"/>
      <c r="AG28" s="133"/>
      <c r="AH28" s="134"/>
      <c r="AI28" s="110"/>
      <c r="AJ28" s="111"/>
      <c r="AK28" s="111"/>
      <c r="AL28" s="111"/>
      <c r="AM28" s="112"/>
      <c r="AN28" s="113"/>
      <c r="AO28" s="114"/>
      <c r="AP28" s="115"/>
      <c r="AQ28" s="110"/>
      <c r="AR28" s="111"/>
      <c r="AS28" s="111"/>
      <c r="AT28" s="112"/>
      <c r="AU28" s="116"/>
      <c r="AV28" s="117"/>
      <c r="AW28" s="117"/>
      <c r="AX28" s="117"/>
      <c r="AY28" s="117"/>
      <c r="AZ28" s="117"/>
      <c r="BA28" s="118"/>
      <c r="BB28" s="119"/>
      <c r="BC28" s="120"/>
      <c r="BD28" s="120"/>
      <c r="BE28" s="121"/>
      <c r="BF28" s="14"/>
      <c r="BG28" s="14"/>
      <c r="BH28" s="54" t="e">
        <f t="shared" si="0"/>
        <v>#N/A</v>
      </c>
      <c r="BI28" s="51">
        <f t="shared" si="1"/>
        <v>0</v>
      </c>
      <c r="BJ28" s="14"/>
      <c r="BK28" s="59">
        <f t="shared" si="2"/>
        <v>0</v>
      </c>
      <c r="BL28" s="58" t="b">
        <f t="shared" si="3"/>
        <v>0</v>
      </c>
      <c r="BM28" s="14"/>
      <c r="BN28" s="57">
        <f t="shared" si="4"/>
        <v>0</v>
      </c>
      <c r="BO28" s="56">
        <f t="shared" si="4"/>
        <v>0</v>
      </c>
      <c r="BP28" s="55">
        <f t="shared" si="5"/>
        <v>0</v>
      </c>
      <c r="BQ28" s="14"/>
      <c r="BR28" s="54">
        <f t="shared" si="6"/>
        <v>0</v>
      </c>
      <c r="BS28" s="53">
        <f t="shared" si="7"/>
        <v>0</v>
      </c>
      <c r="BT28" s="53">
        <f t="shared" si="8"/>
        <v>0</v>
      </c>
      <c r="BU28" s="53">
        <f t="shared" si="9"/>
        <v>0</v>
      </c>
      <c r="BV28" s="53">
        <f t="shared" si="10"/>
        <v>0</v>
      </c>
      <c r="BW28" s="53">
        <f t="shared" si="11"/>
        <v>0</v>
      </c>
      <c r="BX28" s="53">
        <f t="shared" si="12"/>
        <v>0</v>
      </c>
      <c r="BY28" s="53">
        <f t="shared" si="13"/>
        <v>0</v>
      </c>
      <c r="BZ28" s="52">
        <f t="shared" si="14"/>
        <v>0</v>
      </c>
      <c r="CA28" s="52">
        <f t="shared" si="15"/>
        <v>0</v>
      </c>
      <c r="CB28" s="51">
        <f t="shared" si="16"/>
        <v>0</v>
      </c>
      <c r="CC28" s="14"/>
      <c r="CD28" s="54">
        <f t="shared" si="17"/>
        <v>1</v>
      </c>
      <c r="CE28" s="53">
        <f t="shared" si="18"/>
        <v>1</v>
      </c>
      <c r="CF28" s="53">
        <f t="shared" si="19"/>
        <v>1</v>
      </c>
      <c r="CG28" s="53">
        <f t="shared" si="20"/>
        <v>1</v>
      </c>
      <c r="CH28" s="53">
        <f t="shared" si="21"/>
        <v>1</v>
      </c>
      <c r="CI28" s="53">
        <f t="shared" si="22"/>
        <v>1</v>
      </c>
      <c r="CJ28" s="53">
        <f t="shared" si="23"/>
        <v>1</v>
      </c>
      <c r="CK28" s="53">
        <f t="shared" si="24"/>
        <v>1</v>
      </c>
      <c r="CL28" s="52">
        <f t="shared" si="25"/>
        <v>4</v>
      </c>
      <c r="CM28" s="52">
        <f t="shared" si="26"/>
        <v>4</v>
      </c>
      <c r="CN28" s="51">
        <f t="shared" si="27"/>
        <v>6</v>
      </c>
      <c r="CO28" s="14"/>
      <c r="CP28" s="14"/>
      <c r="CQ28" s="14"/>
      <c r="CR28" s="14"/>
      <c r="CS28" s="14"/>
      <c r="CT28" s="14"/>
      <c r="CU28" s="18" t="s">
        <v>115</v>
      </c>
      <c r="CV28" s="17">
        <v>12</v>
      </c>
      <c r="CW28" s="18" t="s">
        <v>105</v>
      </c>
      <c r="CX28" s="17">
        <v>2</v>
      </c>
      <c r="CY28" s="14"/>
      <c r="CZ28" s="14"/>
    </row>
    <row r="29" spans="2:127" s="19" customFormat="1" ht="12.75" customHeight="1">
      <c r="B29" s="50">
        <v>13</v>
      </c>
      <c r="C29" s="128"/>
      <c r="D29" s="129"/>
      <c r="E29" s="130"/>
      <c r="F29" s="131"/>
      <c r="G29" s="131"/>
      <c r="H29" s="131"/>
      <c r="I29" s="131"/>
      <c r="J29" s="131"/>
      <c r="K29" s="131"/>
      <c r="L29" s="132"/>
      <c r="M29" s="133"/>
      <c r="N29" s="133"/>
      <c r="O29" s="133"/>
      <c r="P29" s="133"/>
      <c r="Q29" s="133"/>
      <c r="R29" s="133"/>
      <c r="S29" s="133"/>
      <c r="T29" s="133"/>
      <c r="U29" s="133"/>
      <c r="V29" s="133"/>
      <c r="W29" s="133"/>
      <c r="X29" s="133"/>
      <c r="Y29" s="133"/>
      <c r="Z29" s="133"/>
      <c r="AA29" s="133"/>
      <c r="AB29" s="133"/>
      <c r="AC29" s="133"/>
      <c r="AD29" s="133"/>
      <c r="AE29" s="133"/>
      <c r="AF29" s="133"/>
      <c r="AG29" s="133"/>
      <c r="AH29" s="134"/>
      <c r="AI29" s="110"/>
      <c r="AJ29" s="111"/>
      <c r="AK29" s="111"/>
      <c r="AL29" s="111"/>
      <c r="AM29" s="112"/>
      <c r="AN29" s="113"/>
      <c r="AO29" s="114"/>
      <c r="AP29" s="115"/>
      <c r="AQ29" s="110"/>
      <c r="AR29" s="111"/>
      <c r="AS29" s="111"/>
      <c r="AT29" s="112"/>
      <c r="AU29" s="116"/>
      <c r="AV29" s="117"/>
      <c r="AW29" s="117"/>
      <c r="AX29" s="117"/>
      <c r="AY29" s="117"/>
      <c r="AZ29" s="117"/>
      <c r="BA29" s="118"/>
      <c r="BB29" s="119"/>
      <c r="BC29" s="120"/>
      <c r="BD29" s="120"/>
      <c r="BE29" s="121"/>
      <c r="BF29" s="14"/>
      <c r="BG29" s="14"/>
      <c r="BH29" s="54" t="e">
        <f t="shared" si="0"/>
        <v>#N/A</v>
      </c>
      <c r="BI29" s="51">
        <f t="shared" si="1"/>
        <v>0</v>
      </c>
      <c r="BJ29" s="14"/>
      <c r="BK29" s="59">
        <f t="shared" si="2"/>
        <v>0</v>
      </c>
      <c r="BL29" s="58" t="b">
        <f t="shared" si="3"/>
        <v>0</v>
      </c>
      <c r="BM29" s="14"/>
      <c r="BN29" s="57">
        <f t="shared" si="4"/>
        <v>0</v>
      </c>
      <c r="BO29" s="56">
        <f t="shared" si="4"/>
        <v>0</v>
      </c>
      <c r="BP29" s="55">
        <f t="shared" si="5"/>
        <v>0</v>
      </c>
      <c r="BQ29" s="14"/>
      <c r="BR29" s="54">
        <f t="shared" si="6"/>
        <v>0</v>
      </c>
      <c r="BS29" s="53">
        <f t="shared" si="7"/>
        <v>0</v>
      </c>
      <c r="BT29" s="53">
        <f t="shared" si="8"/>
        <v>0</v>
      </c>
      <c r="BU29" s="53">
        <f t="shared" si="9"/>
        <v>0</v>
      </c>
      <c r="BV29" s="53">
        <f t="shared" si="10"/>
        <v>0</v>
      </c>
      <c r="BW29" s="53">
        <f t="shared" si="11"/>
        <v>0</v>
      </c>
      <c r="BX29" s="53">
        <f t="shared" si="12"/>
        <v>0</v>
      </c>
      <c r="BY29" s="53">
        <f t="shared" si="13"/>
        <v>0</v>
      </c>
      <c r="BZ29" s="52">
        <f t="shared" si="14"/>
        <v>0</v>
      </c>
      <c r="CA29" s="52">
        <f t="shared" si="15"/>
        <v>0</v>
      </c>
      <c r="CB29" s="51">
        <f t="shared" si="16"/>
        <v>0</v>
      </c>
      <c r="CC29" s="14"/>
      <c r="CD29" s="54">
        <f t="shared" si="17"/>
        <v>1</v>
      </c>
      <c r="CE29" s="53">
        <f t="shared" si="18"/>
        <v>1</v>
      </c>
      <c r="CF29" s="53">
        <f t="shared" si="19"/>
        <v>1</v>
      </c>
      <c r="CG29" s="53">
        <f t="shared" si="20"/>
        <v>1</v>
      </c>
      <c r="CH29" s="53">
        <f t="shared" si="21"/>
        <v>1</v>
      </c>
      <c r="CI29" s="53">
        <f t="shared" si="22"/>
        <v>1</v>
      </c>
      <c r="CJ29" s="53">
        <f t="shared" si="23"/>
        <v>1</v>
      </c>
      <c r="CK29" s="53">
        <f t="shared" si="24"/>
        <v>1</v>
      </c>
      <c r="CL29" s="52">
        <f t="shared" si="25"/>
        <v>4</v>
      </c>
      <c r="CM29" s="52">
        <f t="shared" si="26"/>
        <v>4</v>
      </c>
      <c r="CN29" s="51">
        <f t="shared" si="27"/>
        <v>6</v>
      </c>
      <c r="CO29" s="14"/>
      <c r="CP29" s="14"/>
      <c r="CQ29" s="14"/>
      <c r="CR29" s="14"/>
      <c r="CS29" s="14"/>
      <c r="CT29" s="14"/>
      <c r="CU29" s="18" t="s">
        <v>116</v>
      </c>
      <c r="CV29" s="17">
        <v>13</v>
      </c>
      <c r="CW29" s="18" t="s">
        <v>123</v>
      </c>
      <c r="CX29" s="17">
        <v>20</v>
      </c>
      <c r="CY29" s="14"/>
      <c r="CZ29" s="14"/>
    </row>
    <row r="30" spans="2:127" s="19" customFormat="1" ht="12.75" customHeight="1">
      <c r="B30" s="50">
        <v>14</v>
      </c>
      <c r="C30" s="128"/>
      <c r="D30" s="129"/>
      <c r="E30" s="130"/>
      <c r="F30" s="131"/>
      <c r="G30" s="131"/>
      <c r="H30" s="131"/>
      <c r="I30" s="131"/>
      <c r="J30" s="131"/>
      <c r="K30" s="131"/>
      <c r="L30" s="132"/>
      <c r="M30" s="133"/>
      <c r="N30" s="133"/>
      <c r="O30" s="133"/>
      <c r="P30" s="133"/>
      <c r="Q30" s="133"/>
      <c r="R30" s="133"/>
      <c r="S30" s="133"/>
      <c r="T30" s="133"/>
      <c r="U30" s="133"/>
      <c r="V30" s="133"/>
      <c r="W30" s="133"/>
      <c r="X30" s="133"/>
      <c r="Y30" s="133"/>
      <c r="Z30" s="133"/>
      <c r="AA30" s="133"/>
      <c r="AB30" s="133"/>
      <c r="AC30" s="133"/>
      <c r="AD30" s="133"/>
      <c r="AE30" s="133"/>
      <c r="AF30" s="133"/>
      <c r="AG30" s="133"/>
      <c r="AH30" s="134"/>
      <c r="AI30" s="110"/>
      <c r="AJ30" s="111"/>
      <c r="AK30" s="111"/>
      <c r="AL30" s="111"/>
      <c r="AM30" s="112"/>
      <c r="AN30" s="113"/>
      <c r="AO30" s="114"/>
      <c r="AP30" s="115"/>
      <c r="AQ30" s="110"/>
      <c r="AR30" s="111"/>
      <c r="AS30" s="111"/>
      <c r="AT30" s="112"/>
      <c r="AU30" s="116"/>
      <c r="AV30" s="117"/>
      <c r="AW30" s="117"/>
      <c r="AX30" s="117"/>
      <c r="AY30" s="117"/>
      <c r="AZ30" s="117"/>
      <c r="BA30" s="118"/>
      <c r="BB30" s="119"/>
      <c r="BC30" s="120"/>
      <c r="BD30" s="120"/>
      <c r="BE30" s="121"/>
      <c r="BF30" s="14"/>
      <c r="BG30" s="14"/>
      <c r="BH30" s="54" t="e">
        <f t="shared" si="0"/>
        <v>#N/A</v>
      </c>
      <c r="BI30" s="51">
        <f t="shared" si="1"/>
        <v>0</v>
      </c>
      <c r="BJ30" s="14"/>
      <c r="BK30" s="59">
        <f t="shared" si="2"/>
        <v>0</v>
      </c>
      <c r="BL30" s="58" t="b">
        <f t="shared" si="3"/>
        <v>0</v>
      </c>
      <c r="BM30" s="14"/>
      <c r="BN30" s="57">
        <f t="shared" si="4"/>
        <v>0</v>
      </c>
      <c r="BO30" s="56">
        <f t="shared" si="4"/>
        <v>0</v>
      </c>
      <c r="BP30" s="55">
        <f t="shared" si="5"/>
        <v>0</v>
      </c>
      <c r="BQ30" s="14"/>
      <c r="BR30" s="54">
        <f t="shared" si="6"/>
        <v>0</v>
      </c>
      <c r="BS30" s="53">
        <f t="shared" si="7"/>
        <v>0</v>
      </c>
      <c r="BT30" s="53">
        <f t="shared" si="8"/>
        <v>0</v>
      </c>
      <c r="BU30" s="53">
        <f t="shared" si="9"/>
        <v>0</v>
      </c>
      <c r="BV30" s="53">
        <f t="shared" si="10"/>
        <v>0</v>
      </c>
      <c r="BW30" s="53">
        <f t="shared" si="11"/>
        <v>0</v>
      </c>
      <c r="BX30" s="53">
        <f t="shared" si="12"/>
        <v>0</v>
      </c>
      <c r="BY30" s="53">
        <f t="shared" si="13"/>
        <v>0</v>
      </c>
      <c r="BZ30" s="52">
        <f t="shared" si="14"/>
        <v>0</v>
      </c>
      <c r="CA30" s="52">
        <f t="shared" si="15"/>
        <v>0</v>
      </c>
      <c r="CB30" s="51">
        <f t="shared" si="16"/>
        <v>0</v>
      </c>
      <c r="CC30" s="14"/>
      <c r="CD30" s="54">
        <f t="shared" si="17"/>
        <v>1</v>
      </c>
      <c r="CE30" s="53">
        <f t="shared" si="18"/>
        <v>1</v>
      </c>
      <c r="CF30" s="53">
        <f t="shared" si="19"/>
        <v>1</v>
      </c>
      <c r="CG30" s="53">
        <f t="shared" si="20"/>
        <v>1</v>
      </c>
      <c r="CH30" s="53">
        <f t="shared" si="21"/>
        <v>1</v>
      </c>
      <c r="CI30" s="53">
        <f t="shared" si="22"/>
        <v>1</v>
      </c>
      <c r="CJ30" s="53">
        <f t="shared" si="23"/>
        <v>1</v>
      </c>
      <c r="CK30" s="53">
        <f t="shared" si="24"/>
        <v>1</v>
      </c>
      <c r="CL30" s="52">
        <f t="shared" si="25"/>
        <v>4</v>
      </c>
      <c r="CM30" s="52">
        <f t="shared" si="26"/>
        <v>4</v>
      </c>
      <c r="CN30" s="51">
        <f t="shared" si="27"/>
        <v>6</v>
      </c>
      <c r="CO30" s="14"/>
      <c r="CP30" s="14"/>
      <c r="CQ30" s="14"/>
      <c r="CR30" s="14"/>
      <c r="CS30" s="14"/>
      <c r="CT30" s="14"/>
      <c r="CU30" s="18" t="s">
        <v>117</v>
      </c>
      <c r="CV30" s="17">
        <v>14</v>
      </c>
      <c r="CW30" s="18" t="s">
        <v>124</v>
      </c>
      <c r="CX30" s="17">
        <v>21</v>
      </c>
      <c r="CY30" s="14"/>
      <c r="CZ30" s="14"/>
    </row>
    <row r="31" spans="2:127" s="19" customFormat="1" ht="12.75" customHeight="1">
      <c r="B31" s="50">
        <v>15</v>
      </c>
      <c r="C31" s="128"/>
      <c r="D31" s="129"/>
      <c r="E31" s="130"/>
      <c r="F31" s="131"/>
      <c r="G31" s="131"/>
      <c r="H31" s="131"/>
      <c r="I31" s="131"/>
      <c r="J31" s="131"/>
      <c r="K31" s="131"/>
      <c r="L31" s="132"/>
      <c r="M31" s="133"/>
      <c r="N31" s="133"/>
      <c r="O31" s="133"/>
      <c r="P31" s="133"/>
      <c r="Q31" s="133"/>
      <c r="R31" s="133"/>
      <c r="S31" s="133"/>
      <c r="T31" s="133"/>
      <c r="U31" s="133"/>
      <c r="V31" s="133"/>
      <c r="W31" s="133"/>
      <c r="X31" s="133"/>
      <c r="Y31" s="133"/>
      <c r="Z31" s="133"/>
      <c r="AA31" s="133"/>
      <c r="AB31" s="133"/>
      <c r="AC31" s="133"/>
      <c r="AD31" s="133"/>
      <c r="AE31" s="133"/>
      <c r="AF31" s="133"/>
      <c r="AG31" s="133"/>
      <c r="AH31" s="134"/>
      <c r="AI31" s="110"/>
      <c r="AJ31" s="111"/>
      <c r="AK31" s="111"/>
      <c r="AL31" s="111"/>
      <c r="AM31" s="112"/>
      <c r="AN31" s="113"/>
      <c r="AO31" s="114"/>
      <c r="AP31" s="115"/>
      <c r="AQ31" s="110"/>
      <c r="AR31" s="111"/>
      <c r="AS31" s="111"/>
      <c r="AT31" s="112"/>
      <c r="AU31" s="116"/>
      <c r="AV31" s="117"/>
      <c r="AW31" s="117"/>
      <c r="AX31" s="117"/>
      <c r="AY31" s="117"/>
      <c r="AZ31" s="117"/>
      <c r="BA31" s="118"/>
      <c r="BB31" s="119"/>
      <c r="BC31" s="120"/>
      <c r="BD31" s="120"/>
      <c r="BE31" s="121"/>
      <c r="BF31" s="14"/>
      <c r="BG31" s="14"/>
      <c r="BH31" s="54" t="e">
        <f t="shared" si="0"/>
        <v>#N/A</v>
      </c>
      <c r="BI31" s="51">
        <f t="shared" si="1"/>
        <v>0</v>
      </c>
      <c r="BJ31" s="14"/>
      <c r="BK31" s="59">
        <f t="shared" si="2"/>
        <v>0</v>
      </c>
      <c r="BL31" s="58" t="b">
        <f t="shared" si="3"/>
        <v>0</v>
      </c>
      <c r="BM31" s="14"/>
      <c r="BN31" s="57">
        <f t="shared" si="4"/>
        <v>0</v>
      </c>
      <c r="BO31" s="56">
        <f t="shared" si="4"/>
        <v>0</v>
      </c>
      <c r="BP31" s="55">
        <f t="shared" si="5"/>
        <v>0</v>
      </c>
      <c r="BQ31" s="14"/>
      <c r="BR31" s="54">
        <f t="shared" si="6"/>
        <v>0</v>
      </c>
      <c r="BS31" s="53">
        <f t="shared" si="7"/>
        <v>0</v>
      </c>
      <c r="BT31" s="53">
        <f t="shared" si="8"/>
        <v>0</v>
      </c>
      <c r="BU31" s="53">
        <f t="shared" si="9"/>
        <v>0</v>
      </c>
      <c r="BV31" s="53">
        <f t="shared" si="10"/>
        <v>0</v>
      </c>
      <c r="BW31" s="53">
        <f t="shared" si="11"/>
        <v>0</v>
      </c>
      <c r="BX31" s="53">
        <f t="shared" si="12"/>
        <v>0</v>
      </c>
      <c r="BY31" s="53">
        <f t="shared" si="13"/>
        <v>0</v>
      </c>
      <c r="BZ31" s="52">
        <f t="shared" si="14"/>
        <v>0</v>
      </c>
      <c r="CA31" s="52">
        <f t="shared" si="15"/>
        <v>0</v>
      </c>
      <c r="CB31" s="51">
        <f t="shared" si="16"/>
        <v>0</v>
      </c>
      <c r="CC31" s="14"/>
      <c r="CD31" s="54">
        <f t="shared" si="17"/>
        <v>1</v>
      </c>
      <c r="CE31" s="53">
        <f t="shared" si="18"/>
        <v>1</v>
      </c>
      <c r="CF31" s="53">
        <f t="shared" si="19"/>
        <v>1</v>
      </c>
      <c r="CG31" s="53">
        <f t="shared" si="20"/>
        <v>1</v>
      </c>
      <c r="CH31" s="53">
        <f t="shared" si="21"/>
        <v>1</v>
      </c>
      <c r="CI31" s="53">
        <f t="shared" si="22"/>
        <v>1</v>
      </c>
      <c r="CJ31" s="53">
        <f t="shared" si="23"/>
        <v>1</v>
      </c>
      <c r="CK31" s="53">
        <f t="shared" si="24"/>
        <v>1</v>
      </c>
      <c r="CL31" s="52">
        <f t="shared" si="25"/>
        <v>4</v>
      </c>
      <c r="CM31" s="52">
        <f t="shared" si="26"/>
        <v>4</v>
      </c>
      <c r="CN31" s="51">
        <f t="shared" si="27"/>
        <v>6</v>
      </c>
      <c r="CO31" s="14"/>
      <c r="CP31" s="14"/>
      <c r="CQ31" s="14"/>
      <c r="CR31" s="14"/>
      <c r="CS31" s="14"/>
      <c r="CT31" s="14"/>
      <c r="CU31" s="18" t="s">
        <v>118</v>
      </c>
      <c r="CV31" s="17">
        <v>15</v>
      </c>
      <c r="CW31" s="18" t="s">
        <v>125</v>
      </c>
      <c r="CX31" s="17">
        <v>22</v>
      </c>
      <c r="CY31" s="14"/>
      <c r="CZ31" s="14"/>
    </row>
    <row r="32" spans="2:127" s="19" customFormat="1" ht="12.75" customHeight="1">
      <c r="B32" s="50">
        <v>16</v>
      </c>
      <c r="C32" s="128"/>
      <c r="D32" s="129"/>
      <c r="E32" s="130"/>
      <c r="F32" s="131"/>
      <c r="G32" s="131"/>
      <c r="H32" s="131"/>
      <c r="I32" s="131"/>
      <c r="J32" s="131"/>
      <c r="K32" s="131"/>
      <c r="L32" s="132"/>
      <c r="M32" s="133"/>
      <c r="N32" s="133"/>
      <c r="O32" s="133"/>
      <c r="P32" s="133"/>
      <c r="Q32" s="133"/>
      <c r="R32" s="133"/>
      <c r="S32" s="133"/>
      <c r="T32" s="133"/>
      <c r="U32" s="133"/>
      <c r="V32" s="133"/>
      <c r="W32" s="133"/>
      <c r="X32" s="133"/>
      <c r="Y32" s="133"/>
      <c r="Z32" s="133"/>
      <c r="AA32" s="133"/>
      <c r="AB32" s="133"/>
      <c r="AC32" s="133"/>
      <c r="AD32" s="133"/>
      <c r="AE32" s="133"/>
      <c r="AF32" s="133"/>
      <c r="AG32" s="133"/>
      <c r="AH32" s="134"/>
      <c r="AI32" s="110"/>
      <c r="AJ32" s="111"/>
      <c r="AK32" s="111"/>
      <c r="AL32" s="111"/>
      <c r="AM32" s="112"/>
      <c r="AN32" s="113"/>
      <c r="AO32" s="114"/>
      <c r="AP32" s="115"/>
      <c r="AQ32" s="110"/>
      <c r="AR32" s="111"/>
      <c r="AS32" s="111"/>
      <c r="AT32" s="112"/>
      <c r="AU32" s="116"/>
      <c r="AV32" s="117"/>
      <c r="AW32" s="117"/>
      <c r="AX32" s="117"/>
      <c r="AY32" s="117"/>
      <c r="AZ32" s="117"/>
      <c r="BA32" s="118"/>
      <c r="BB32" s="119"/>
      <c r="BC32" s="120"/>
      <c r="BD32" s="120"/>
      <c r="BE32" s="121"/>
      <c r="BF32" s="14"/>
      <c r="BG32" s="14"/>
      <c r="BH32" s="54" t="e">
        <f t="shared" si="0"/>
        <v>#N/A</v>
      </c>
      <c r="BI32" s="51">
        <f t="shared" si="1"/>
        <v>0</v>
      </c>
      <c r="BJ32" s="14"/>
      <c r="BK32" s="59">
        <f t="shared" si="2"/>
        <v>0</v>
      </c>
      <c r="BL32" s="58" t="b">
        <f t="shared" si="3"/>
        <v>0</v>
      </c>
      <c r="BM32" s="14"/>
      <c r="BN32" s="57">
        <f t="shared" si="4"/>
        <v>0</v>
      </c>
      <c r="BO32" s="56">
        <f t="shared" si="4"/>
        <v>0</v>
      </c>
      <c r="BP32" s="55">
        <f t="shared" si="5"/>
        <v>0</v>
      </c>
      <c r="BQ32" s="14"/>
      <c r="BR32" s="54">
        <f t="shared" si="6"/>
        <v>0</v>
      </c>
      <c r="BS32" s="53">
        <f t="shared" si="7"/>
        <v>0</v>
      </c>
      <c r="BT32" s="53">
        <f t="shared" si="8"/>
        <v>0</v>
      </c>
      <c r="BU32" s="53">
        <f t="shared" si="9"/>
        <v>0</v>
      </c>
      <c r="BV32" s="53">
        <f t="shared" si="10"/>
        <v>0</v>
      </c>
      <c r="BW32" s="53">
        <f t="shared" si="11"/>
        <v>0</v>
      </c>
      <c r="BX32" s="53">
        <f t="shared" si="12"/>
        <v>0</v>
      </c>
      <c r="BY32" s="53">
        <f t="shared" si="13"/>
        <v>0</v>
      </c>
      <c r="BZ32" s="52">
        <f t="shared" si="14"/>
        <v>0</v>
      </c>
      <c r="CA32" s="52">
        <f t="shared" si="15"/>
        <v>0</v>
      </c>
      <c r="CB32" s="51">
        <f t="shared" si="16"/>
        <v>0</v>
      </c>
      <c r="CC32" s="14"/>
      <c r="CD32" s="54">
        <f t="shared" si="17"/>
        <v>1</v>
      </c>
      <c r="CE32" s="53">
        <f t="shared" si="18"/>
        <v>1</v>
      </c>
      <c r="CF32" s="53">
        <f t="shared" si="19"/>
        <v>1</v>
      </c>
      <c r="CG32" s="53">
        <f t="shared" si="20"/>
        <v>1</v>
      </c>
      <c r="CH32" s="53">
        <f t="shared" si="21"/>
        <v>1</v>
      </c>
      <c r="CI32" s="53">
        <f t="shared" si="22"/>
        <v>1</v>
      </c>
      <c r="CJ32" s="53">
        <f t="shared" si="23"/>
        <v>1</v>
      </c>
      <c r="CK32" s="53">
        <f t="shared" si="24"/>
        <v>1</v>
      </c>
      <c r="CL32" s="52">
        <f t="shared" si="25"/>
        <v>4</v>
      </c>
      <c r="CM32" s="52">
        <f t="shared" si="26"/>
        <v>4</v>
      </c>
      <c r="CN32" s="51">
        <f t="shared" si="27"/>
        <v>6</v>
      </c>
      <c r="CO32" s="14"/>
      <c r="CP32" s="14"/>
      <c r="CQ32" s="14"/>
      <c r="CR32" s="14"/>
      <c r="CS32" s="14"/>
      <c r="CT32" s="14"/>
      <c r="CU32" s="18" t="s">
        <v>119</v>
      </c>
      <c r="CV32" s="17">
        <v>16</v>
      </c>
      <c r="CW32" s="18" t="s">
        <v>126</v>
      </c>
      <c r="CX32" s="17">
        <v>23</v>
      </c>
      <c r="CY32" s="14"/>
      <c r="CZ32" s="14"/>
    </row>
    <row r="33" spans="2:104" s="19" customFormat="1" ht="12.75" customHeight="1">
      <c r="B33" s="50">
        <v>17</v>
      </c>
      <c r="C33" s="128"/>
      <c r="D33" s="129"/>
      <c r="E33" s="130"/>
      <c r="F33" s="131"/>
      <c r="G33" s="131"/>
      <c r="H33" s="131"/>
      <c r="I33" s="131"/>
      <c r="J33" s="131"/>
      <c r="K33" s="131"/>
      <c r="L33" s="132"/>
      <c r="M33" s="133"/>
      <c r="N33" s="133"/>
      <c r="O33" s="133"/>
      <c r="P33" s="133"/>
      <c r="Q33" s="133"/>
      <c r="R33" s="133"/>
      <c r="S33" s="133"/>
      <c r="T33" s="133"/>
      <c r="U33" s="133"/>
      <c r="V33" s="133"/>
      <c r="W33" s="133"/>
      <c r="X33" s="133"/>
      <c r="Y33" s="133"/>
      <c r="Z33" s="133"/>
      <c r="AA33" s="133"/>
      <c r="AB33" s="133"/>
      <c r="AC33" s="133"/>
      <c r="AD33" s="133"/>
      <c r="AE33" s="133"/>
      <c r="AF33" s="133"/>
      <c r="AG33" s="133"/>
      <c r="AH33" s="134"/>
      <c r="AI33" s="110"/>
      <c r="AJ33" s="111"/>
      <c r="AK33" s="111"/>
      <c r="AL33" s="111"/>
      <c r="AM33" s="112"/>
      <c r="AN33" s="113"/>
      <c r="AO33" s="114"/>
      <c r="AP33" s="115"/>
      <c r="AQ33" s="110"/>
      <c r="AR33" s="111"/>
      <c r="AS33" s="111"/>
      <c r="AT33" s="112"/>
      <c r="AU33" s="116"/>
      <c r="AV33" s="117"/>
      <c r="AW33" s="117"/>
      <c r="AX33" s="117"/>
      <c r="AY33" s="117"/>
      <c r="AZ33" s="117"/>
      <c r="BA33" s="118"/>
      <c r="BB33" s="119"/>
      <c r="BC33" s="120"/>
      <c r="BD33" s="120"/>
      <c r="BE33" s="121"/>
      <c r="BF33" s="14"/>
      <c r="BG33" s="14"/>
      <c r="BH33" s="54" t="e">
        <f t="shared" si="0"/>
        <v>#N/A</v>
      </c>
      <c r="BI33" s="51">
        <f t="shared" si="1"/>
        <v>0</v>
      </c>
      <c r="BJ33" s="14"/>
      <c r="BK33" s="59">
        <f t="shared" si="2"/>
        <v>0</v>
      </c>
      <c r="BL33" s="58" t="b">
        <f t="shared" si="3"/>
        <v>0</v>
      </c>
      <c r="BM33" s="14"/>
      <c r="BN33" s="57">
        <f t="shared" si="4"/>
        <v>0</v>
      </c>
      <c r="BO33" s="56">
        <f t="shared" si="4"/>
        <v>0</v>
      </c>
      <c r="BP33" s="55">
        <f t="shared" si="5"/>
        <v>0</v>
      </c>
      <c r="BQ33" s="14"/>
      <c r="BR33" s="54">
        <f t="shared" si="6"/>
        <v>0</v>
      </c>
      <c r="BS33" s="53">
        <f t="shared" si="7"/>
        <v>0</v>
      </c>
      <c r="BT33" s="53">
        <f t="shared" si="8"/>
        <v>0</v>
      </c>
      <c r="BU33" s="53">
        <f t="shared" si="9"/>
        <v>0</v>
      </c>
      <c r="BV33" s="53">
        <f t="shared" si="10"/>
        <v>0</v>
      </c>
      <c r="BW33" s="53">
        <f t="shared" si="11"/>
        <v>0</v>
      </c>
      <c r="BX33" s="53">
        <f t="shared" si="12"/>
        <v>0</v>
      </c>
      <c r="BY33" s="53">
        <f t="shared" si="13"/>
        <v>0</v>
      </c>
      <c r="BZ33" s="52">
        <f t="shared" si="14"/>
        <v>0</v>
      </c>
      <c r="CA33" s="52">
        <f t="shared" si="15"/>
        <v>0</v>
      </c>
      <c r="CB33" s="51">
        <f t="shared" si="16"/>
        <v>0</v>
      </c>
      <c r="CC33" s="14"/>
      <c r="CD33" s="54">
        <f t="shared" si="17"/>
        <v>1</v>
      </c>
      <c r="CE33" s="53">
        <f t="shared" si="18"/>
        <v>1</v>
      </c>
      <c r="CF33" s="53">
        <f t="shared" si="19"/>
        <v>1</v>
      </c>
      <c r="CG33" s="53">
        <f t="shared" si="20"/>
        <v>1</v>
      </c>
      <c r="CH33" s="53">
        <f t="shared" si="21"/>
        <v>1</v>
      </c>
      <c r="CI33" s="53">
        <f t="shared" si="22"/>
        <v>1</v>
      </c>
      <c r="CJ33" s="53">
        <f t="shared" si="23"/>
        <v>1</v>
      </c>
      <c r="CK33" s="53">
        <f t="shared" si="24"/>
        <v>1</v>
      </c>
      <c r="CL33" s="52">
        <f t="shared" si="25"/>
        <v>4</v>
      </c>
      <c r="CM33" s="52">
        <f t="shared" si="26"/>
        <v>4</v>
      </c>
      <c r="CN33" s="51">
        <f t="shared" si="27"/>
        <v>6</v>
      </c>
      <c r="CO33" s="14"/>
      <c r="CP33" s="14"/>
      <c r="CQ33" s="14"/>
      <c r="CR33" s="14"/>
      <c r="CS33" s="14"/>
      <c r="CT33" s="14"/>
      <c r="CU33" s="18" t="s">
        <v>120</v>
      </c>
      <c r="CV33" s="17">
        <v>17</v>
      </c>
      <c r="CW33" s="18" t="s">
        <v>127</v>
      </c>
      <c r="CX33" s="17">
        <v>24</v>
      </c>
      <c r="CY33" s="14"/>
      <c r="CZ33" s="14"/>
    </row>
    <row r="34" spans="2:104" s="19" customFormat="1" ht="12.75" customHeight="1">
      <c r="B34" s="50">
        <v>18</v>
      </c>
      <c r="C34" s="128"/>
      <c r="D34" s="129"/>
      <c r="E34" s="130"/>
      <c r="F34" s="131"/>
      <c r="G34" s="131"/>
      <c r="H34" s="131"/>
      <c r="I34" s="131"/>
      <c r="J34" s="131"/>
      <c r="K34" s="131"/>
      <c r="L34" s="132"/>
      <c r="M34" s="133"/>
      <c r="N34" s="133"/>
      <c r="O34" s="133"/>
      <c r="P34" s="133"/>
      <c r="Q34" s="133"/>
      <c r="R34" s="133"/>
      <c r="S34" s="133"/>
      <c r="T34" s="133"/>
      <c r="U34" s="133"/>
      <c r="V34" s="133"/>
      <c r="W34" s="133"/>
      <c r="X34" s="133"/>
      <c r="Y34" s="133"/>
      <c r="Z34" s="133"/>
      <c r="AA34" s="133"/>
      <c r="AB34" s="133"/>
      <c r="AC34" s="133"/>
      <c r="AD34" s="133"/>
      <c r="AE34" s="133"/>
      <c r="AF34" s="133"/>
      <c r="AG34" s="133"/>
      <c r="AH34" s="134"/>
      <c r="AI34" s="110"/>
      <c r="AJ34" s="111"/>
      <c r="AK34" s="111"/>
      <c r="AL34" s="111"/>
      <c r="AM34" s="112"/>
      <c r="AN34" s="113"/>
      <c r="AO34" s="114"/>
      <c r="AP34" s="115"/>
      <c r="AQ34" s="110"/>
      <c r="AR34" s="111"/>
      <c r="AS34" s="111"/>
      <c r="AT34" s="112"/>
      <c r="AU34" s="116"/>
      <c r="AV34" s="117"/>
      <c r="AW34" s="117"/>
      <c r="AX34" s="117"/>
      <c r="AY34" s="117"/>
      <c r="AZ34" s="117"/>
      <c r="BA34" s="118"/>
      <c r="BB34" s="119"/>
      <c r="BC34" s="120"/>
      <c r="BD34" s="120"/>
      <c r="BE34" s="121"/>
      <c r="BF34" s="14"/>
      <c r="BG34" s="14"/>
      <c r="BH34" s="54" t="e">
        <f t="shared" si="0"/>
        <v>#N/A</v>
      </c>
      <c r="BI34" s="51">
        <f t="shared" si="1"/>
        <v>0</v>
      </c>
      <c r="BJ34" s="14"/>
      <c r="BK34" s="59">
        <f t="shared" si="2"/>
        <v>0</v>
      </c>
      <c r="BL34" s="58" t="b">
        <f t="shared" si="3"/>
        <v>0</v>
      </c>
      <c r="BM34" s="14"/>
      <c r="BN34" s="57">
        <f t="shared" si="4"/>
        <v>0</v>
      </c>
      <c r="BO34" s="56">
        <f t="shared" si="4"/>
        <v>0</v>
      </c>
      <c r="BP34" s="55">
        <f t="shared" si="5"/>
        <v>0</v>
      </c>
      <c r="BQ34" s="14"/>
      <c r="BR34" s="54">
        <f t="shared" si="6"/>
        <v>0</v>
      </c>
      <c r="BS34" s="53">
        <f t="shared" si="7"/>
        <v>0</v>
      </c>
      <c r="BT34" s="53">
        <f t="shared" si="8"/>
        <v>0</v>
      </c>
      <c r="BU34" s="53">
        <f t="shared" si="9"/>
        <v>0</v>
      </c>
      <c r="BV34" s="53">
        <f t="shared" si="10"/>
        <v>0</v>
      </c>
      <c r="BW34" s="53">
        <f t="shared" si="11"/>
        <v>0</v>
      </c>
      <c r="BX34" s="53">
        <f t="shared" si="12"/>
        <v>0</v>
      </c>
      <c r="BY34" s="53">
        <f t="shared" si="13"/>
        <v>0</v>
      </c>
      <c r="BZ34" s="52">
        <f t="shared" si="14"/>
        <v>0</v>
      </c>
      <c r="CA34" s="52">
        <f t="shared" si="15"/>
        <v>0</v>
      </c>
      <c r="CB34" s="51">
        <f t="shared" si="16"/>
        <v>0</v>
      </c>
      <c r="CC34" s="14"/>
      <c r="CD34" s="54">
        <f t="shared" si="17"/>
        <v>1</v>
      </c>
      <c r="CE34" s="53">
        <f t="shared" si="18"/>
        <v>1</v>
      </c>
      <c r="CF34" s="53">
        <f t="shared" si="19"/>
        <v>1</v>
      </c>
      <c r="CG34" s="53">
        <f t="shared" si="20"/>
        <v>1</v>
      </c>
      <c r="CH34" s="53">
        <f t="shared" si="21"/>
        <v>1</v>
      </c>
      <c r="CI34" s="53">
        <f t="shared" si="22"/>
        <v>1</v>
      </c>
      <c r="CJ34" s="53">
        <f t="shared" si="23"/>
        <v>1</v>
      </c>
      <c r="CK34" s="53">
        <f t="shared" si="24"/>
        <v>1</v>
      </c>
      <c r="CL34" s="52">
        <f t="shared" si="25"/>
        <v>4</v>
      </c>
      <c r="CM34" s="52">
        <f t="shared" si="26"/>
        <v>4</v>
      </c>
      <c r="CN34" s="51">
        <f t="shared" si="27"/>
        <v>6</v>
      </c>
      <c r="CO34" s="14"/>
      <c r="CP34" s="14"/>
      <c r="CQ34" s="14"/>
      <c r="CR34" s="14"/>
      <c r="CS34" s="14"/>
      <c r="CT34" s="14"/>
      <c r="CU34" s="18" t="s">
        <v>121</v>
      </c>
      <c r="CV34" s="17">
        <v>18</v>
      </c>
      <c r="CW34" s="18" t="s">
        <v>128</v>
      </c>
      <c r="CX34" s="17">
        <v>25</v>
      </c>
      <c r="CY34" s="14"/>
      <c r="CZ34" s="14"/>
    </row>
    <row r="35" spans="2:104" s="19" customFormat="1" ht="12.75" customHeight="1">
      <c r="B35" s="50">
        <v>19</v>
      </c>
      <c r="C35" s="128"/>
      <c r="D35" s="129"/>
      <c r="E35" s="130"/>
      <c r="F35" s="131"/>
      <c r="G35" s="131"/>
      <c r="H35" s="131"/>
      <c r="I35" s="131"/>
      <c r="J35" s="131"/>
      <c r="K35" s="131"/>
      <c r="L35" s="132"/>
      <c r="M35" s="133"/>
      <c r="N35" s="133"/>
      <c r="O35" s="133"/>
      <c r="P35" s="133"/>
      <c r="Q35" s="133"/>
      <c r="R35" s="133"/>
      <c r="S35" s="133"/>
      <c r="T35" s="133"/>
      <c r="U35" s="133"/>
      <c r="V35" s="133"/>
      <c r="W35" s="133"/>
      <c r="X35" s="133"/>
      <c r="Y35" s="133"/>
      <c r="Z35" s="133"/>
      <c r="AA35" s="133"/>
      <c r="AB35" s="133"/>
      <c r="AC35" s="133"/>
      <c r="AD35" s="133"/>
      <c r="AE35" s="133"/>
      <c r="AF35" s="133"/>
      <c r="AG35" s="133"/>
      <c r="AH35" s="134"/>
      <c r="AI35" s="110"/>
      <c r="AJ35" s="111"/>
      <c r="AK35" s="111"/>
      <c r="AL35" s="111"/>
      <c r="AM35" s="112"/>
      <c r="AN35" s="113"/>
      <c r="AO35" s="114"/>
      <c r="AP35" s="115"/>
      <c r="AQ35" s="110"/>
      <c r="AR35" s="111"/>
      <c r="AS35" s="111"/>
      <c r="AT35" s="112"/>
      <c r="AU35" s="116"/>
      <c r="AV35" s="117"/>
      <c r="AW35" s="117"/>
      <c r="AX35" s="117"/>
      <c r="AY35" s="117"/>
      <c r="AZ35" s="117"/>
      <c r="BA35" s="118"/>
      <c r="BB35" s="119"/>
      <c r="BC35" s="120"/>
      <c r="BD35" s="120"/>
      <c r="BE35" s="121"/>
      <c r="BF35" s="14"/>
      <c r="BG35" s="14"/>
      <c r="BH35" s="54" t="e">
        <f t="shared" si="0"/>
        <v>#N/A</v>
      </c>
      <c r="BI35" s="51">
        <f t="shared" si="1"/>
        <v>0</v>
      </c>
      <c r="BJ35" s="14"/>
      <c r="BK35" s="59">
        <f t="shared" si="2"/>
        <v>0</v>
      </c>
      <c r="BL35" s="58" t="b">
        <f t="shared" si="3"/>
        <v>0</v>
      </c>
      <c r="BM35" s="14"/>
      <c r="BN35" s="57">
        <f t="shared" si="4"/>
        <v>0</v>
      </c>
      <c r="BO35" s="56">
        <f t="shared" si="4"/>
        <v>0</v>
      </c>
      <c r="BP35" s="55">
        <f t="shared" si="5"/>
        <v>0</v>
      </c>
      <c r="BQ35" s="14"/>
      <c r="BR35" s="54">
        <f t="shared" si="6"/>
        <v>0</v>
      </c>
      <c r="BS35" s="53">
        <f t="shared" si="7"/>
        <v>0</v>
      </c>
      <c r="BT35" s="53">
        <f t="shared" si="8"/>
        <v>0</v>
      </c>
      <c r="BU35" s="53">
        <f t="shared" si="9"/>
        <v>0</v>
      </c>
      <c r="BV35" s="53">
        <f t="shared" si="10"/>
        <v>0</v>
      </c>
      <c r="BW35" s="53">
        <f t="shared" si="11"/>
        <v>0</v>
      </c>
      <c r="BX35" s="53">
        <f t="shared" si="12"/>
        <v>0</v>
      </c>
      <c r="BY35" s="53">
        <f t="shared" si="13"/>
        <v>0</v>
      </c>
      <c r="BZ35" s="52">
        <f t="shared" si="14"/>
        <v>0</v>
      </c>
      <c r="CA35" s="52">
        <f t="shared" si="15"/>
        <v>0</v>
      </c>
      <c r="CB35" s="51">
        <f t="shared" si="16"/>
        <v>0</v>
      </c>
      <c r="CC35" s="14"/>
      <c r="CD35" s="54">
        <f t="shared" si="17"/>
        <v>1</v>
      </c>
      <c r="CE35" s="53">
        <f t="shared" si="18"/>
        <v>1</v>
      </c>
      <c r="CF35" s="53">
        <f t="shared" si="19"/>
        <v>1</v>
      </c>
      <c r="CG35" s="53">
        <f t="shared" si="20"/>
        <v>1</v>
      </c>
      <c r="CH35" s="53">
        <f t="shared" si="21"/>
        <v>1</v>
      </c>
      <c r="CI35" s="53">
        <f t="shared" si="22"/>
        <v>1</v>
      </c>
      <c r="CJ35" s="53">
        <f t="shared" si="23"/>
        <v>1</v>
      </c>
      <c r="CK35" s="53">
        <f t="shared" si="24"/>
        <v>1</v>
      </c>
      <c r="CL35" s="52">
        <f t="shared" si="25"/>
        <v>4</v>
      </c>
      <c r="CM35" s="52">
        <f t="shared" si="26"/>
        <v>4</v>
      </c>
      <c r="CN35" s="51">
        <f t="shared" si="27"/>
        <v>6</v>
      </c>
      <c r="CO35" s="14"/>
      <c r="CP35" s="14"/>
      <c r="CQ35" s="14"/>
      <c r="CR35" s="14"/>
      <c r="CS35" s="14"/>
      <c r="CT35" s="14"/>
      <c r="CU35" s="18" t="s">
        <v>122</v>
      </c>
      <c r="CV35" s="17">
        <v>19</v>
      </c>
      <c r="CW35" s="18" t="s">
        <v>129</v>
      </c>
      <c r="CX35" s="17">
        <v>26</v>
      </c>
      <c r="CY35" s="14"/>
      <c r="CZ35" s="14"/>
    </row>
    <row r="36" spans="2:104" s="19" customFormat="1" ht="12.75" customHeight="1">
      <c r="B36" s="50">
        <v>20</v>
      </c>
      <c r="C36" s="128"/>
      <c r="D36" s="129"/>
      <c r="E36" s="130"/>
      <c r="F36" s="131"/>
      <c r="G36" s="131"/>
      <c r="H36" s="131"/>
      <c r="I36" s="131"/>
      <c r="J36" s="131"/>
      <c r="K36" s="131"/>
      <c r="L36" s="132"/>
      <c r="M36" s="133"/>
      <c r="N36" s="133"/>
      <c r="O36" s="133"/>
      <c r="P36" s="133"/>
      <c r="Q36" s="133"/>
      <c r="R36" s="133"/>
      <c r="S36" s="133"/>
      <c r="T36" s="133"/>
      <c r="U36" s="133"/>
      <c r="V36" s="133"/>
      <c r="W36" s="133"/>
      <c r="X36" s="133"/>
      <c r="Y36" s="133"/>
      <c r="Z36" s="133"/>
      <c r="AA36" s="133"/>
      <c r="AB36" s="133"/>
      <c r="AC36" s="133"/>
      <c r="AD36" s="133"/>
      <c r="AE36" s="133"/>
      <c r="AF36" s="133"/>
      <c r="AG36" s="133"/>
      <c r="AH36" s="134"/>
      <c r="AI36" s="110"/>
      <c r="AJ36" s="111"/>
      <c r="AK36" s="111"/>
      <c r="AL36" s="111"/>
      <c r="AM36" s="112"/>
      <c r="AN36" s="113"/>
      <c r="AO36" s="114"/>
      <c r="AP36" s="115"/>
      <c r="AQ36" s="110"/>
      <c r="AR36" s="111"/>
      <c r="AS36" s="111"/>
      <c r="AT36" s="112"/>
      <c r="AU36" s="116"/>
      <c r="AV36" s="117"/>
      <c r="AW36" s="117"/>
      <c r="AX36" s="117"/>
      <c r="AY36" s="117"/>
      <c r="AZ36" s="117"/>
      <c r="BA36" s="118"/>
      <c r="BB36" s="119"/>
      <c r="BC36" s="120"/>
      <c r="BD36" s="120"/>
      <c r="BE36" s="121"/>
      <c r="BF36" s="14"/>
      <c r="BG36" s="14"/>
      <c r="BH36" s="54" t="e">
        <f t="shared" si="0"/>
        <v>#N/A</v>
      </c>
      <c r="BI36" s="51">
        <f t="shared" si="1"/>
        <v>0</v>
      </c>
      <c r="BJ36" s="14"/>
      <c r="BK36" s="59">
        <f t="shared" si="2"/>
        <v>0</v>
      </c>
      <c r="BL36" s="58" t="b">
        <f t="shared" si="3"/>
        <v>0</v>
      </c>
      <c r="BM36" s="14"/>
      <c r="BN36" s="57">
        <f t="shared" si="4"/>
        <v>0</v>
      </c>
      <c r="BO36" s="56">
        <f t="shared" si="4"/>
        <v>0</v>
      </c>
      <c r="BP36" s="55">
        <f t="shared" si="5"/>
        <v>0</v>
      </c>
      <c r="BQ36" s="14"/>
      <c r="BR36" s="54">
        <f t="shared" si="6"/>
        <v>0</v>
      </c>
      <c r="BS36" s="53">
        <f t="shared" si="7"/>
        <v>0</v>
      </c>
      <c r="BT36" s="53">
        <f t="shared" si="8"/>
        <v>0</v>
      </c>
      <c r="BU36" s="53">
        <f t="shared" si="9"/>
        <v>0</v>
      </c>
      <c r="BV36" s="53">
        <f t="shared" si="10"/>
        <v>0</v>
      </c>
      <c r="BW36" s="53">
        <f t="shared" si="11"/>
        <v>0</v>
      </c>
      <c r="BX36" s="53">
        <f t="shared" si="12"/>
        <v>0</v>
      </c>
      <c r="BY36" s="53">
        <f t="shared" si="13"/>
        <v>0</v>
      </c>
      <c r="BZ36" s="52">
        <f t="shared" si="14"/>
        <v>0</v>
      </c>
      <c r="CA36" s="52">
        <f t="shared" si="15"/>
        <v>0</v>
      </c>
      <c r="CB36" s="51">
        <f t="shared" si="16"/>
        <v>0</v>
      </c>
      <c r="CC36" s="14"/>
      <c r="CD36" s="54">
        <f t="shared" si="17"/>
        <v>1</v>
      </c>
      <c r="CE36" s="53">
        <f t="shared" si="18"/>
        <v>1</v>
      </c>
      <c r="CF36" s="53">
        <f t="shared" si="19"/>
        <v>1</v>
      </c>
      <c r="CG36" s="53">
        <f t="shared" si="20"/>
        <v>1</v>
      </c>
      <c r="CH36" s="53">
        <f t="shared" si="21"/>
        <v>1</v>
      </c>
      <c r="CI36" s="53">
        <f t="shared" si="22"/>
        <v>1</v>
      </c>
      <c r="CJ36" s="53">
        <f t="shared" si="23"/>
        <v>1</v>
      </c>
      <c r="CK36" s="53">
        <f t="shared" si="24"/>
        <v>1</v>
      </c>
      <c r="CL36" s="52">
        <f t="shared" si="25"/>
        <v>4</v>
      </c>
      <c r="CM36" s="52">
        <f t="shared" si="26"/>
        <v>4</v>
      </c>
      <c r="CN36" s="51">
        <f t="shared" si="27"/>
        <v>6</v>
      </c>
      <c r="CO36" s="14"/>
      <c r="CP36" s="14"/>
      <c r="CQ36" s="14"/>
      <c r="CR36" s="14"/>
      <c r="CS36" s="14"/>
      <c r="CT36" s="14"/>
      <c r="CU36" s="18" t="s">
        <v>123</v>
      </c>
      <c r="CV36" s="17">
        <v>20</v>
      </c>
      <c r="CW36" s="18" t="s">
        <v>130</v>
      </c>
      <c r="CX36" s="17">
        <v>27</v>
      </c>
      <c r="CY36" s="14"/>
      <c r="CZ36" s="14"/>
    </row>
    <row r="37" spans="2:104" s="19" customFormat="1" ht="12.75" customHeight="1">
      <c r="B37" s="50">
        <v>21</v>
      </c>
      <c r="C37" s="128"/>
      <c r="D37" s="129"/>
      <c r="E37" s="130"/>
      <c r="F37" s="131"/>
      <c r="G37" s="131"/>
      <c r="H37" s="131"/>
      <c r="I37" s="131"/>
      <c r="J37" s="131"/>
      <c r="K37" s="131"/>
      <c r="L37" s="132"/>
      <c r="M37" s="133"/>
      <c r="N37" s="133"/>
      <c r="O37" s="133"/>
      <c r="P37" s="133"/>
      <c r="Q37" s="133"/>
      <c r="R37" s="133"/>
      <c r="S37" s="133"/>
      <c r="T37" s="133"/>
      <c r="U37" s="133"/>
      <c r="V37" s="133"/>
      <c r="W37" s="133"/>
      <c r="X37" s="133"/>
      <c r="Y37" s="133"/>
      <c r="Z37" s="133"/>
      <c r="AA37" s="133"/>
      <c r="AB37" s="133"/>
      <c r="AC37" s="133"/>
      <c r="AD37" s="133"/>
      <c r="AE37" s="133"/>
      <c r="AF37" s="133"/>
      <c r="AG37" s="133"/>
      <c r="AH37" s="134"/>
      <c r="AI37" s="110"/>
      <c r="AJ37" s="111"/>
      <c r="AK37" s="111"/>
      <c r="AL37" s="111"/>
      <c r="AM37" s="112"/>
      <c r="AN37" s="113"/>
      <c r="AO37" s="114"/>
      <c r="AP37" s="115"/>
      <c r="AQ37" s="110"/>
      <c r="AR37" s="111"/>
      <c r="AS37" s="111"/>
      <c r="AT37" s="112"/>
      <c r="AU37" s="116"/>
      <c r="AV37" s="117"/>
      <c r="AW37" s="117"/>
      <c r="AX37" s="117"/>
      <c r="AY37" s="117"/>
      <c r="AZ37" s="117"/>
      <c r="BA37" s="118"/>
      <c r="BB37" s="119"/>
      <c r="BC37" s="120"/>
      <c r="BD37" s="120"/>
      <c r="BE37" s="121"/>
      <c r="BF37" s="14"/>
      <c r="BG37" s="14"/>
      <c r="BH37" s="54" t="e">
        <f t="shared" si="0"/>
        <v>#N/A</v>
      </c>
      <c r="BI37" s="51">
        <f t="shared" si="1"/>
        <v>0</v>
      </c>
      <c r="BJ37" s="14"/>
      <c r="BK37" s="59">
        <f t="shared" si="2"/>
        <v>0</v>
      </c>
      <c r="BL37" s="58" t="b">
        <f t="shared" si="3"/>
        <v>0</v>
      </c>
      <c r="BM37" s="14"/>
      <c r="BN37" s="57">
        <f t="shared" si="4"/>
        <v>0</v>
      </c>
      <c r="BO37" s="56">
        <f t="shared" si="4"/>
        <v>0</v>
      </c>
      <c r="BP37" s="55">
        <f t="shared" si="5"/>
        <v>0</v>
      </c>
      <c r="BQ37" s="14"/>
      <c r="BR37" s="54">
        <f t="shared" si="6"/>
        <v>0</v>
      </c>
      <c r="BS37" s="53">
        <f t="shared" si="7"/>
        <v>0</v>
      </c>
      <c r="BT37" s="53">
        <f t="shared" si="8"/>
        <v>0</v>
      </c>
      <c r="BU37" s="53">
        <f t="shared" si="9"/>
        <v>0</v>
      </c>
      <c r="BV37" s="53">
        <f t="shared" si="10"/>
        <v>0</v>
      </c>
      <c r="BW37" s="53">
        <f t="shared" si="11"/>
        <v>0</v>
      </c>
      <c r="BX37" s="53">
        <f t="shared" si="12"/>
        <v>0</v>
      </c>
      <c r="BY37" s="53">
        <f t="shared" si="13"/>
        <v>0</v>
      </c>
      <c r="BZ37" s="52">
        <f t="shared" si="14"/>
        <v>0</v>
      </c>
      <c r="CA37" s="52">
        <f t="shared" si="15"/>
        <v>0</v>
      </c>
      <c r="CB37" s="51">
        <f t="shared" si="16"/>
        <v>0</v>
      </c>
      <c r="CC37" s="14"/>
      <c r="CD37" s="54">
        <f t="shared" si="17"/>
        <v>1</v>
      </c>
      <c r="CE37" s="53">
        <f t="shared" si="18"/>
        <v>1</v>
      </c>
      <c r="CF37" s="53">
        <f t="shared" si="19"/>
        <v>1</v>
      </c>
      <c r="CG37" s="53">
        <f t="shared" si="20"/>
        <v>1</v>
      </c>
      <c r="CH37" s="53">
        <f t="shared" si="21"/>
        <v>1</v>
      </c>
      <c r="CI37" s="53">
        <f t="shared" si="22"/>
        <v>1</v>
      </c>
      <c r="CJ37" s="53">
        <f t="shared" si="23"/>
        <v>1</v>
      </c>
      <c r="CK37" s="53">
        <f t="shared" si="24"/>
        <v>1</v>
      </c>
      <c r="CL37" s="52">
        <f t="shared" si="25"/>
        <v>4</v>
      </c>
      <c r="CM37" s="52">
        <f t="shared" si="26"/>
        <v>4</v>
      </c>
      <c r="CN37" s="51">
        <f t="shared" si="27"/>
        <v>6</v>
      </c>
      <c r="CO37" s="14"/>
      <c r="CP37" s="14"/>
      <c r="CQ37" s="14"/>
      <c r="CR37" s="14"/>
      <c r="CS37" s="14"/>
      <c r="CT37" s="14"/>
      <c r="CU37" s="18" t="s">
        <v>124</v>
      </c>
      <c r="CV37" s="17">
        <v>21</v>
      </c>
      <c r="CW37" s="18" t="s">
        <v>131</v>
      </c>
      <c r="CX37" s="17">
        <v>28</v>
      </c>
      <c r="CY37" s="14"/>
      <c r="CZ37" s="14"/>
    </row>
    <row r="38" spans="2:104" s="19" customFormat="1" ht="12.75" customHeight="1">
      <c r="B38" s="50">
        <v>22</v>
      </c>
      <c r="C38" s="128"/>
      <c r="D38" s="129"/>
      <c r="E38" s="130"/>
      <c r="F38" s="131"/>
      <c r="G38" s="131"/>
      <c r="H38" s="131"/>
      <c r="I38" s="131"/>
      <c r="J38" s="131"/>
      <c r="K38" s="131"/>
      <c r="L38" s="132"/>
      <c r="M38" s="133"/>
      <c r="N38" s="133"/>
      <c r="O38" s="133"/>
      <c r="P38" s="133"/>
      <c r="Q38" s="133"/>
      <c r="R38" s="133"/>
      <c r="S38" s="133"/>
      <c r="T38" s="133"/>
      <c r="U38" s="133"/>
      <c r="V38" s="133"/>
      <c r="W38" s="133"/>
      <c r="X38" s="133"/>
      <c r="Y38" s="133"/>
      <c r="Z38" s="133"/>
      <c r="AA38" s="133"/>
      <c r="AB38" s="133"/>
      <c r="AC38" s="133"/>
      <c r="AD38" s="133"/>
      <c r="AE38" s="133"/>
      <c r="AF38" s="133"/>
      <c r="AG38" s="133"/>
      <c r="AH38" s="134"/>
      <c r="AI38" s="110"/>
      <c r="AJ38" s="111"/>
      <c r="AK38" s="111"/>
      <c r="AL38" s="111"/>
      <c r="AM38" s="112"/>
      <c r="AN38" s="113"/>
      <c r="AO38" s="114"/>
      <c r="AP38" s="115"/>
      <c r="AQ38" s="110"/>
      <c r="AR38" s="111"/>
      <c r="AS38" s="111"/>
      <c r="AT38" s="112"/>
      <c r="AU38" s="116"/>
      <c r="AV38" s="117"/>
      <c r="AW38" s="117"/>
      <c r="AX38" s="117"/>
      <c r="AY38" s="117"/>
      <c r="AZ38" s="117"/>
      <c r="BA38" s="118"/>
      <c r="BB38" s="119"/>
      <c r="BC38" s="120"/>
      <c r="BD38" s="120"/>
      <c r="BE38" s="121"/>
      <c r="BF38" s="14"/>
      <c r="BG38" s="14"/>
      <c r="BH38" s="54" t="e">
        <f t="shared" si="0"/>
        <v>#N/A</v>
      </c>
      <c r="BI38" s="51">
        <f t="shared" si="1"/>
        <v>0</v>
      </c>
      <c r="BJ38" s="14"/>
      <c r="BK38" s="59">
        <f t="shared" si="2"/>
        <v>0</v>
      </c>
      <c r="BL38" s="58" t="b">
        <f t="shared" si="3"/>
        <v>0</v>
      </c>
      <c r="BM38" s="14"/>
      <c r="BN38" s="57">
        <f t="shared" si="4"/>
        <v>0</v>
      </c>
      <c r="BO38" s="56">
        <f t="shared" si="4"/>
        <v>0</v>
      </c>
      <c r="BP38" s="55">
        <f t="shared" si="5"/>
        <v>0</v>
      </c>
      <c r="BQ38" s="14"/>
      <c r="BR38" s="54">
        <f t="shared" si="6"/>
        <v>0</v>
      </c>
      <c r="BS38" s="53">
        <f t="shared" si="7"/>
        <v>0</v>
      </c>
      <c r="BT38" s="53">
        <f t="shared" si="8"/>
        <v>0</v>
      </c>
      <c r="BU38" s="53">
        <f t="shared" si="9"/>
        <v>0</v>
      </c>
      <c r="BV38" s="53">
        <f t="shared" si="10"/>
        <v>0</v>
      </c>
      <c r="BW38" s="53">
        <f t="shared" si="11"/>
        <v>0</v>
      </c>
      <c r="BX38" s="53">
        <f t="shared" si="12"/>
        <v>0</v>
      </c>
      <c r="BY38" s="53">
        <f t="shared" si="13"/>
        <v>0</v>
      </c>
      <c r="BZ38" s="52">
        <f t="shared" si="14"/>
        <v>0</v>
      </c>
      <c r="CA38" s="52">
        <f t="shared" si="15"/>
        <v>0</v>
      </c>
      <c r="CB38" s="51">
        <f t="shared" si="16"/>
        <v>0</v>
      </c>
      <c r="CC38" s="14"/>
      <c r="CD38" s="54">
        <f t="shared" si="17"/>
        <v>1</v>
      </c>
      <c r="CE38" s="53">
        <f t="shared" si="18"/>
        <v>1</v>
      </c>
      <c r="CF38" s="53">
        <f t="shared" si="19"/>
        <v>1</v>
      </c>
      <c r="CG38" s="53">
        <f t="shared" si="20"/>
        <v>1</v>
      </c>
      <c r="CH38" s="53">
        <f t="shared" si="21"/>
        <v>1</v>
      </c>
      <c r="CI38" s="53">
        <f t="shared" si="22"/>
        <v>1</v>
      </c>
      <c r="CJ38" s="53">
        <f t="shared" si="23"/>
        <v>1</v>
      </c>
      <c r="CK38" s="53">
        <f t="shared" si="24"/>
        <v>1</v>
      </c>
      <c r="CL38" s="52">
        <f t="shared" si="25"/>
        <v>4</v>
      </c>
      <c r="CM38" s="52">
        <f t="shared" si="26"/>
        <v>4</v>
      </c>
      <c r="CN38" s="51">
        <f t="shared" si="27"/>
        <v>6</v>
      </c>
      <c r="CO38" s="14"/>
      <c r="CP38" s="14"/>
      <c r="CQ38" s="14"/>
      <c r="CR38" s="14"/>
      <c r="CS38" s="14"/>
      <c r="CT38" s="14"/>
      <c r="CU38" s="18" t="s">
        <v>125</v>
      </c>
      <c r="CV38" s="17">
        <v>22</v>
      </c>
      <c r="CW38" s="18" t="s">
        <v>154</v>
      </c>
      <c r="CX38" s="17">
        <v>29</v>
      </c>
      <c r="CY38" s="14"/>
      <c r="CZ38" s="14"/>
    </row>
    <row r="39" spans="2:104" s="19" customFormat="1" ht="12.75" customHeight="1">
      <c r="B39" s="50">
        <v>23</v>
      </c>
      <c r="C39" s="128"/>
      <c r="D39" s="129"/>
      <c r="E39" s="130"/>
      <c r="F39" s="131"/>
      <c r="G39" s="131"/>
      <c r="H39" s="131"/>
      <c r="I39" s="131"/>
      <c r="J39" s="131"/>
      <c r="K39" s="131"/>
      <c r="L39" s="132"/>
      <c r="M39" s="133"/>
      <c r="N39" s="133"/>
      <c r="O39" s="133"/>
      <c r="P39" s="133"/>
      <c r="Q39" s="133"/>
      <c r="R39" s="133"/>
      <c r="S39" s="133"/>
      <c r="T39" s="133"/>
      <c r="U39" s="133"/>
      <c r="V39" s="133"/>
      <c r="W39" s="133"/>
      <c r="X39" s="133"/>
      <c r="Y39" s="133"/>
      <c r="Z39" s="133"/>
      <c r="AA39" s="133"/>
      <c r="AB39" s="133"/>
      <c r="AC39" s="133"/>
      <c r="AD39" s="133"/>
      <c r="AE39" s="133"/>
      <c r="AF39" s="133"/>
      <c r="AG39" s="133"/>
      <c r="AH39" s="134"/>
      <c r="AI39" s="110"/>
      <c r="AJ39" s="111"/>
      <c r="AK39" s="111"/>
      <c r="AL39" s="111"/>
      <c r="AM39" s="112"/>
      <c r="AN39" s="113"/>
      <c r="AO39" s="114"/>
      <c r="AP39" s="115"/>
      <c r="AQ39" s="110"/>
      <c r="AR39" s="111"/>
      <c r="AS39" s="111"/>
      <c r="AT39" s="112"/>
      <c r="AU39" s="116"/>
      <c r="AV39" s="117"/>
      <c r="AW39" s="117"/>
      <c r="AX39" s="117"/>
      <c r="AY39" s="117"/>
      <c r="AZ39" s="117"/>
      <c r="BA39" s="118"/>
      <c r="BB39" s="119"/>
      <c r="BC39" s="120"/>
      <c r="BD39" s="120"/>
      <c r="BE39" s="121"/>
      <c r="BF39" s="14"/>
      <c r="BG39" s="14"/>
      <c r="BH39" s="54" t="e">
        <f t="shared" si="0"/>
        <v>#N/A</v>
      </c>
      <c r="BI39" s="51">
        <f t="shared" si="1"/>
        <v>0</v>
      </c>
      <c r="BJ39" s="14"/>
      <c r="BK39" s="59">
        <f t="shared" si="2"/>
        <v>0</v>
      </c>
      <c r="BL39" s="58" t="b">
        <f t="shared" si="3"/>
        <v>0</v>
      </c>
      <c r="BM39" s="14"/>
      <c r="BN39" s="57">
        <f t="shared" si="4"/>
        <v>0</v>
      </c>
      <c r="BO39" s="56">
        <f t="shared" si="4"/>
        <v>0</v>
      </c>
      <c r="BP39" s="55">
        <f t="shared" si="5"/>
        <v>0</v>
      </c>
      <c r="BQ39" s="14"/>
      <c r="BR39" s="54">
        <f t="shared" si="6"/>
        <v>0</v>
      </c>
      <c r="BS39" s="53">
        <f t="shared" si="7"/>
        <v>0</v>
      </c>
      <c r="BT39" s="53">
        <f t="shared" si="8"/>
        <v>0</v>
      </c>
      <c r="BU39" s="53">
        <f t="shared" si="9"/>
        <v>0</v>
      </c>
      <c r="BV39" s="53">
        <f t="shared" si="10"/>
        <v>0</v>
      </c>
      <c r="BW39" s="53">
        <f t="shared" si="11"/>
        <v>0</v>
      </c>
      <c r="BX39" s="53">
        <f t="shared" si="12"/>
        <v>0</v>
      </c>
      <c r="BY39" s="53">
        <f t="shared" si="13"/>
        <v>0</v>
      </c>
      <c r="BZ39" s="52">
        <f t="shared" si="14"/>
        <v>0</v>
      </c>
      <c r="CA39" s="52">
        <f t="shared" si="15"/>
        <v>0</v>
      </c>
      <c r="CB39" s="51">
        <f t="shared" si="16"/>
        <v>0</v>
      </c>
      <c r="CC39" s="14"/>
      <c r="CD39" s="54">
        <f t="shared" si="17"/>
        <v>1</v>
      </c>
      <c r="CE39" s="53">
        <f t="shared" si="18"/>
        <v>1</v>
      </c>
      <c r="CF39" s="53">
        <f t="shared" si="19"/>
        <v>1</v>
      </c>
      <c r="CG39" s="53">
        <f t="shared" si="20"/>
        <v>1</v>
      </c>
      <c r="CH39" s="53">
        <f t="shared" si="21"/>
        <v>1</v>
      </c>
      <c r="CI39" s="53">
        <f t="shared" si="22"/>
        <v>1</v>
      </c>
      <c r="CJ39" s="53">
        <f t="shared" si="23"/>
        <v>1</v>
      </c>
      <c r="CK39" s="53">
        <f t="shared" si="24"/>
        <v>1</v>
      </c>
      <c r="CL39" s="52">
        <f t="shared" si="25"/>
        <v>4</v>
      </c>
      <c r="CM39" s="52">
        <f t="shared" si="26"/>
        <v>4</v>
      </c>
      <c r="CN39" s="51">
        <f t="shared" si="27"/>
        <v>6</v>
      </c>
      <c r="CO39" s="14"/>
      <c r="CP39" s="14"/>
      <c r="CQ39" s="14"/>
      <c r="CR39" s="14"/>
      <c r="CS39" s="14"/>
      <c r="CT39" s="14"/>
      <c r="CU39" s="18" t="s">
        <v>126</v>
      </c>
      <c r="CV39" s="17">
        <v>23</v>
      </c>
      <c r="CW39" s="18" t="s">
        <v>106</v>
      </c>
      <c r="CX39" s="17">
        <v>3</v>
      </c>
      <c r="CY39" s="14"/>
      <c r="CZ39" s="14"/>
    </row>
    <row r="40" spans="2:104" s="19" customFormat="1" ht="12.75" customHeight="1">
      <c r="B40" s="50">
        <v>24</v>
      </c>
      <c r="C40" s="128"/>
      <c r="D40" s="129"/>
      <c r="E40" s="130"/>
      <c r="F40" s="131"/>
      <c r="G40" s="131"/>
      <c r="H40" s="131"/>
      <c r="I40" s="131"/>
      <c r="J40" s="131"/>
      <c r="K40" s="131"/>
      <c r="L40" s="132"/>
      <c r="M40" s="133"/>
      <c r="N40" s="133"/>
      <c r="O40" s="133"/>
      <c r="P40" s="133"/>
      <c r="Q40" s="133"/>
      <c r="R40" s="133"/>
      <c r="S40" s="133"/>
      <c r="T40" s="133"/>
      <c r="U40" s="133"/>
      <c r="V40" s="133"/>
      <c r="W40" s="133"/>
      <c r="X40" s="133"/>
      <c r="Y40" s="133"/>
      <c r="Z40" s="133"/>
      <c r="AA40" s="133"/>
      <c r="AB40" s="133"/>
      <c r="AC40" s="133"/>
      <c r="AD40" s="133"/>
      <c r="AE40" s="133"/>
      <c r="AF40" s="133"/>
      <c r="AG40" s="133"/>
      <c r="AH40" s="134"/>
      <c r="AI40" s="110"/>
      <c r="AJ40" s="111"/>
      <c r="AK40" s="111"/>
      <c r="AL40" s="111"/>
      <c r="AM40" s="112"/>
      <c r="AN40" s="113"/>
      <c r="AO40" s="114"/>
      <c r="AP40" s="115"/>
      <c r="AQ40" s="110"/>
      <c r="AR40" s="111"/>
      <c r="AS40" s="111"/>
      <c r="AT40" s="112"/>
      <c r="AU40" s="116"/>
      <c r="AV40" s="117"/>
      <c r="AW40" s="117"/>
      <c r="AX40" s="117"/>
      <c r="AY40" s="117"/>
      <c r="AZ40" s="117"/>
      <c r="BA40" s="118"/>
      <c r="BB40" s="119"/>
      <c r="BC40" s="120"/>
      <c r="BD40" s="120"/>
      <c r="BE40" s="121"/>
      <c r="BF40" s="14"/>
      <c r="BG40" s="14"/>
      <c r="BH40" s="54" t="e">
        <f t="shared" si="0"/>
        <v>#N/A</v>
      </c>
      <c r="BI40" s="51">
        <f t="shared" si="1"/>
        <v>0</v>
      </c>
      <c r="BJ40" s="14"/>
      <c r="BK40" s="59">
        <f t="shared" si="2"/>
        <v>0</v>
      </c>
      <c r="BL40" s="58" t="b">
        <f t="shared" si="3"/>
        <v>0</v>
      </c>
      <c r="BM40" s="14"/>
      <c r="BN40" s="57">
        <f t="shared" si="4"/>
        <v>0</v>
      </c>
      <c r="BO40" s="56">
        <f t="shared" si="4"/>
        <v>0</v>
      </c>
      <c r="BP40" s="55">
        <f t="shared" si="5"/>
        <v>0</v>
      </c>
      <c r="BQ40" s="14"/>
      <c r="BR40" s="54">
        <f t="shared" si="6"/>
        <v>0</v>
      </c>
      <c r="BS40" s="53">
        <f t="shared" si="7"/>
        <v>0</v>
      </c>
      <c r="BT40" s="53">
        <f t="shared" si="8"/>
        <v>0</v>
      </c>
      <c r="BU40" s="53">
        <f t="shared" si="9"/>
        <v>0</v>
      </c>
      <c r="BV40" s="53">
        <f t="shared" si="10"/>
        <v>0</v>
      </c>
      <c r="BW40" s="53">
        <f t="shared" si="11"/>
        <v>0</v>
      </c>
      <c r="BX40" s="53">
        <f t="shared" si="12"/>
        <v>0</v>
      </c>
      <c r="BY40" s="53">
        <f t="shared" si="13"/>
        <v>0</v>
      </c>
      <c r="BZ40" s="52">
        <f t="shared" si="14"/>
        <v>0</v>
      </c>
      <c r="CA40" s="52">
        <f t="shared" si="15"/>
        <v>0</v>
      </c>
      <c r="CB40" s="51">
        <f t="shared" si="16"/>
        <v>0</v>
      </c>
      <c r="CC40" s="14"/>
      <c r="CD40" s="54">
        <f t="shared" si="17"/>
        <v>1</v>
      </c>
      <c r="CE40" s="53">
        <f t="shared" si="18"/>
        <v>1</v>
      </c>
      <c r="CF40" s="53">
        <f t="shared" si="19"/>
        <v>1</v>
      </c>
      <c r="CG40" s="53">
        <f t="shared" si="20"/>
        <v>1</v>
      </c>
      <c r="CH40" s="53">
        <f t="shared" si="21"/>
        <v>1</v>
      </c>
      <c r="CI40" s="53">
        <f t="shared" si="22"/>
        <v>1</v>
      </c>
      <c r="CJ40" s="53">
        <f t="shared" si="23"/>
        <v>1</v>
      </c>
      <c r="CK40" s="53">
        <f t="shared" si="24"/>
        <v>1</v>
      </c>
      <c r="CL40" s="52">
        <f t="shared" si="25"/>
        <v>4</v>
      </c>
      <c r="CM40" s="52">
        <f t="shared" si="26"/>
        <v>4</v>
      </c>
      <c r="CN40" s="51">
        <f t="shared" si="27"/>
        <v>6</v>
      </c>
      <c r="CO40" s="14"/>
      <c r="CP40" s="14"/>
      <c r="CQ40" s="14"/>
      <c r="CR40" s="14"/>
      <c r="CS40" s="14"/>
      <c r="CT40" s="14"/>
      <c r="CU40" s="18" t="s">
        <v>127</v>
      </c>
      <c r="CV40" s="17">
        <v>24</v>
      </c>
      <c r="CW40" s="18" t="s">
        <v>133</v>
      </c>
      <c r="CX40" s="17">
        <v>30</v>
      </c>
      <c r="CY40" s="14"/>
      <c r="CZ40" s="14"/>
    </row>
    <row r="41" spans="2:104" s="19" customFormat="1" ht="12.75" customHeight="1">
      <c r="B41" s="50">
        <v>25</v>
      </c>
      <c r="C41" s="128"/>
      <c r="D41" s="129"/>
      <c r="E41" s="130"/>
      <c r="F41" s="131"/>
      <c r="G41" s="131"/>
      <c r="H41" s="131"/>
      <c r="I41" s="131"/>
      <c r="J41" s="131"/>
      <c r="K41" s="131"/>
      <c r="L41" s="132"/>
      <c r="M41" s="133"/>
      <c r="N41" s="133"/>
      <c r="O41" s="133"/>
      <c r="P41" s="133"/>
      <c r="Q41" s="133"/>
      <c r="R41" s="133"/>
      <c r="S41" s="133"/>
      <c r="T41" s="133"/>
      <c r="U41" s="133"/>
      <c r="V41" s="133"/>
      <c r="W41" s="133"/>
      <c r="X41" s="133"/>
      <c r="Y41" s="133"/>
      <c r="Z41" s="133"/>
      <c r="AA41" s="133"/>
      <c r="AB41" s="133"/>
      <c r="AC41" s="133"/>
      <c r="AD41" s="133"/>
      <c r="AE41" s="133"/>
      <c r="AF41" s="133"/>
      <c r="AG41" s="133"/>
      <c r="AH41" s="134"/>
      <c r="AI41" s="110"/>
      <c r="AJ41" s="111"/>
      <c r="AK41" s="111"/>
      <c r="AL41" s="111"/>
      <c r="AM41" s="112"/>
      <c r="AN41" s="113"/>
      <c r="AO41" s="114"/>
      <c r="AP41" s="115"/>
      <c r="AQ41" s="110"/>
      <c r="AR41" s="111"/>
      <c r="AS41" s="111"/>
      <c r="AT41" s="112"/>
      <c r="AU41" s="116"/>
      <c r="AV41" s="117"/>
      <c r="AW41" s="117"/>
      <c r="AX41" s="117"/>
      <c r="AY41" s="117"/>
      <c r="AZ41" s="117"/>
      <c r="BA41" s="118"/>
      <c r="BB41" s="119"/>
      <c r="BC41" s="120"/>
      <c r="BD41" s="120"/>
      <c r="BE41" s="121"/>
      <c r="BF41" s="14"/>
      <c r="BG41" s="14"/>
      <c r="BH41" s="54" t="e">
        <f t="shared" si="0"/>
        <v>#N/A</v>
      </c>
      <c r="BI41" s="51">
        <f t="shared" si="1"/>
        <v>0</v>
      </c>
      <c r="BJ41" s="14"/>
      <c r="BK41" s="59">
        <f t="shared" si="2"/>
        <v>0</v>
      </c>
      <c r="BL41" s="58" t="b">
        <f t="shared" si="3"/>
        <v>0</v>
      </c>
      <c r="BM41" s="14"/>
      <c r="BN41" s="57">
        <f t="shared" si="4"/>
        <v>0</v>
      </c>
      <c r="BO41" s="56">
        <f t="shared" si="4"/>
        <v>0</v>
      </c>
      <c r="BP41" s="55">
        <f t="shared" si="5"/>
        <v>0</v>
      </c>
      <c r="BQ41" s="14"/>
      <c r="BR41" s="54">
        <f t="shared" si="6"/>
        <v>0</v>
      </c>
      <c r="BS41" s="53">
        <f t="shared" si="7"/>
        <v>0</v>
      </c>
      <c r="BT41" s="53">
        <f t="shared" si="8"/>
        <v>0</v>
      </c>
      <c r="BU41" s="53">
        <f t="shared" si="9"/>
        <v>0</v>
      </c>
      <c r="BV41" s="53">
        <f t="shared" si="10"/>
        <v>0</v>
      </c>
      <c r="BW41" s="53">
        <f t="shared" si="11"/>
        <v>0</v>
      </c>
      <c r="BX41" s="53">
        <f t="shared" si="12"/>
        <v>0</v>
      </c>
      <c r="BY41" s="53">
        <f t="shared" si="13"/>
        <v>0</v>
      </c>
      <c r="BZ41" s="52">
        <f t="shared" si="14"/>
        <v>0</v>
      </c>
      <c r="CA41" s="52">
        <f t="shared" si="15"/>
        <v>0</v>
      </c>
      <c r="CB41" s="51">
        <f t="shared" si="16"/>
        <v>0</v>
      </c>
      <c r="CC41" s="14"/>
      <c r="CD41" s="54">
        <f t="shared" si="17"/>
        <v>1</v>
      </c>
      <c r="CE41" s="53">
        <f t="shared" si="18"/>
        <v>1</v>
      </c>
      <c r="CF41" s="53">
        <f t="shared" si="19"/>
        <v>1</v>
      </c>
      <c r="CG41" s="53">
        <f t="shared" si="20"/>
        <v>1</v>
      </c>
      <c r="CH41" s="53">
        <f t="shared" si="21"/>
        <v>1</v>
      </c>
      <c r="CI41" s="53">
        <f t="shared" si="22"/>
        <v>1</v>
      </c>
      <c r="CJ41" s="53">
        <f t="shared" si="23"/>
        <v>1</v>
      </c>
      <c r="CK41" s="53">
        <f t="shared" si="24"/>
        <v>1</v>
      </c>
      <c r="CL41" s="52">
        <f t="shared" si="25"/>
        <v>4</v>
      </c>
      <c r="CM41" s="52">
        <f t="shared" si="26"/>
        <v>4</v>
      </c>
      <c r="CN41" s="51">
        <f t="shared" si="27"/>
        <v>6</v>
      </c>
      <c r="CO41" s="14"/>
      <c r="CP41" s="14"/>
      <c r="CQ41" s="14"/>
      <c r="CR41" s="14"/>
      <c r="CS41" s="14"/>
      <c r="CT41" s="14"/>
      <c r="CU41" s="18" t="s">
        <v>128</v>
      </c>
      <c r="CV41" s="17">
        <v>25</v>
      </c>
      <c r="CW41" s="18" t="s">
        <v>134</v>
      </c>
      <c r="CX41" s="17">
        <v>31</v>
      </c>
      <c r="CY41" s="14"/>
      <c r="CZ41" s="14"/>
    </row>
    <row r="42" spans="2:104" s="19" customFormat="1" ht="12.75" customHeight="1">
      <c r="B42" s="50">
        <v>26</v>
      </c>
      <c r="C42" s="128"/>
      <c r="D42" s="129"/>
      <c r="E42" s="130"/>
      <c r="F42" s="131"/>
      <c r="G42" s="131"/>
      <c r="H42" s="131"/>
      <c r="I42" s="131"/>
      <c r="J42" s="131"/>
      <c r="K42" s="131"/>
      <c r="L42" s="132"/>
      <c r="M42" s="133"/>
      <c r="N42" s="133"/>
      <c r="O42" s="133"/>
      <c r="P42" s="133"/>
      <c r="Q42" s="133"/>
      <c r="R42" s="133"/>
      <c r="S42" s="133"/>
      <c r="T42" s="133"/>
      <c r="U42" s="133"/>
      <c r="V42" s="133"/>
      <c r="W42" s="133"/>
      <c r="X42" s="133"/>
      <c r="Y42" s="133"/>
      <c r="Z42" s="133"/>
      <c r="AA42" s="133"/>
      <c r="AB42" s="133"/>
      <c r="AC42" s="133"/>
      <c r="AD42" s="133"/>
      <c r="AE42" s="133"/>
      <c r="AF42" s="133"/>
      <c r="AG42" s="133"/>
      <c r="AH42" s="134"/>
      <c r="AI42" s="110"/>
      <c r="AJ42" s="111"/>
      <c r="AK42" s="111"/>
      <c r="AL42" s="111"/>
      <c r="AM42" s="112"/>
      <c r="AN42" s="113"/>
      <c r="AO42" s="114"/>
      <c r="AP42" s="115"/>
      <c r="AQ42" s="110"/>
      <c r="AR42" s="111"/>
      <c r="AS42" s="111"/>
      <c r="AT42" s="112"/>
      <c r="AU42" s="116"/>
      <c r="AV42" s="117"/>
      <c r="AW42" s="117"/>
      <c r="AX42" s="117"/>
      <c r="AY42" s="117"/>
      <c r="AZ42" s="117"/>
      <c r="BA42" s="118"/>
      <c r="BB42" s="119"/>
      <c r="BC42" s="120"/>
      <c r="BD42" s="120"/>
      <c r="BE42" s="121"/>
      <c r="BF42" s="14"/>
      <c r="BG42" s="14"/>
      <c r="BH42" s="54" t="e">
        <f t="shared" si="0"/>
        <v>#N/A</v>
      </c>
      <c r="BI42" s="51">
        <f t="shared" si="1"/>
        <v>0</v>
      </c>
      <c r="BJ42" s="14"/>
      <c r="BK42" s="59">
        <f t="shared" si="2"/>
        <v>0</v>
      </c>
      <c r="BL42" s="58" t="b">
        <f t="shared" si="3"/>
        <v>0</v>
      </c>
      <c r="BM42" s="14"/>
      <c r="BN42" s="57">
        <f t="shared" si="4"/>
        <v>0</v>
      </c>
      <c r="BO42" s="56">
        <f t="shared" si="4"/>
        <v>0</v>
      </c>
      <c r="BP42" s="55">
        <f t="shared" si="5"/>
        <v>0</v>
      </c>
      <c r="BQ42" s="14"/>
      <c r="BR42" s="54">
        <f t="shared" si="6"/>
        <v>0</v>
      </c>
      <c r="BS42" s="53">
        <f t="shared" si="7"/>
        <v>0</v>
      </c>
      <c r="BT42" s="53">
        <f t="shared" si="8"/>
        <v>0</v>
      </c>
      <c r="BU42" s="53">
        <f t="shared" si="9"/>
        <v>0</v>
      </c>
      <c r="BV42" s="53">
        <f t="shared" si="10"/>
        <v>0</v>
      </c>
      <c r="BW42" s="53">
        <f t="shared" si="11"/>
        <v>0</v>
      </c>
      <c r="BX42" s="53">
        <f t="shared" si="12"/>
        <v>0</v>
      </c>
      <c r="BY42" s="53">
        <f t="shared" si="13"/>
        <v>0</v>
      </c>
      <c r="BZ42" s="52">
        <f t="shared" si="14"/>
        <v>0</v>
      </c>
      <c r="CA42" s="52">
        <f t="shared" si="15"/>
        <v>0</v>
      </c>
      <c r="CB42" s="51">
        <f t="shared" si="16"/>
        <v>0</v>
      </c>
      <c r="CC42" s="14"/>
      <c r="CD42" s="54">
        <f t="shared" si="17"/>
        <v>1</v>
      </c>
      <c r="CE42" s="53">
        <f t="shared" si="18"/>
        <v>1</v>
      </c>
      <c r="CF42" s="53">
        <f t="shared" si="19"/>
        <v>1</v>
      </c>
      <c r="CG42" s="53">
        <f t="shared" si="20"/>
        <v>1</v>
      </c>
      <c r="CH42" s="53">
        <f t="shared" si="21"/>
        <v>1</v>
      </c>
      <c r="CI42" s="53">
        <f t="shared" si="22"/>
        <v>1</v>
      </c>
      <c r="CJ42" s="53">
        <f t="shared" si="23"/>
        <v>1</v>
      </c>
      <c r="CK42" s="53">
        <f t="shared" si="24"/>
        <v>1</v>
      </c>
      <c r="CL42" s="52">
        <f t="shared" si="25"/>
        <v>4</v>
      </c>
      <c r="CM42" s="52">
        <f t="shared" si="26"/>
        <v>4</v>
      </c>
      <c r="CN42" s="51">
        <f t="shared" si="27"/>
        <v>6</v>
      </c>
      <c r="CO42" s="14"/>
      <c r="CP42" s="14"/>
      <c r="CQ42" s="14"/>
      <c r="CR42" s="14"/>
      <c r="CS42" s="14"/>
      <c r="CT42" s="14"/>
      <c r="CU42" s="18" t="s">
        <v>129</v>
      </c>
      <c r="CV42" s="17">
        <v>26</v>
      </c>
      <c r="CW42" s="18" t="s">
        <v>135</v>
      </c>
      <c r="CX42" s="17">
        <v>32</v>
      </c>
      <c r="CY42" s="14"/>
      <c r="CZ42" s="14"/>
    </row>
    <row r="43" spans="2:104" s="19" customFormat="1" ht="12.75" customHeight="1">
      <c r="B43" s="50">
        <v>27</v>
      </c>
      <c r="C43" s="128"/>
      <c r="D43" s="129"/>
      <c r="E43" s="130"/>
      <c r="F43" s="131"/>
      <c r="G43" s="131"/>
      <c r="H43" s="131"/>
      <c r="I43" s="131"/>
      <c r="J43" s="131"/>
      <c r="K43" s="131"/>
      <c r="L43" s="132"/>
      <c r="M43" s="133"/>
      <c r="N43" s="133"/>
      <c r="O43" s="133"/>
      <c r="P43" s="133"/>
      <c r="Q43" s="133"/>
      <c r="R43" s="133"/>
      <c r="S43" s="133"/>
      <c r="T43" s="133"/>
      <c r="U43" s="133"/>
      <c r="V43" s="133"/>
      <c r="W43" s="133"/>
      <c r="X43" s="133"/>
      <c r="Y43" s="133"/>
      <c r="Z43" s="133"/>
      <c r="AA43" s="133"/>
      <c r="AB43" s="133"/>
      <c r="AC43" s="133"/>
      <c r="AD43" s="133"/>
      <c r="AE43" s="133"/>
      <c r="AF43" s="133"/>
      <c r="AG43" s="133"/>
      <c r="AH43" s="134"/>
      <c r="AI43" s="110"/>
      <c r="AJ43" s="111"/>
      <c r="AK43" s="111"/>
      <c r="AL43" s="111"/>
      <c r="AM43" s="112"/>
      <c r="AN43" s="113"/>
      <c r="AO43" s="114"/>
      <c r="AP43" s="115"/>
      <c r="AQ43" s="110"/>
      <c r="AR43" s="111"/>
      <c r="AS43" s="111"/>
      <c r="AT43" s="112"/>
      <c r="AU43" s="116"/>
      <c r="AV43" s="117"/>
      <c r="AW43" s="117"/>
      <c r="AX43" s="117"/>
      <c r="AY43" s="117"/>
      <c r="AZ43" s="117"/>
      <c r="BA43" s="118"/>
      <c r="BB43" s="119"/>
      <c r="BC43" s="120"/>
      <c r="BD43" s="120"/>
      <c r="BE43" s="121"/>
      <c r="BF43" s="14"/>
      <c r="BG43" s="14"/>
      <c r="BH43" s="54" t="e">
        <f t="shared" si="0"/>
        <v>#N/A</v>
      </c>
      <c r="BI43" s="51">
        <f t="shared" si="1"/>
        <v>0</v>
      </c>
      <c r="BJ43" s="14"/>
      <c r="BK43" s="59">
        <f t="shared" si="2"/>
        <v>0</v>
      </c>
      <c r="BL43" s="58" t="b">
        <f t="shared" si="3"/>
        <v>0</v>
      </c>
      <c r="BM43" s="14"/>
      <c r="BN43" s="57">
        <f t="shared" si="4"/>
        <v>0</v>
      </c>
      <c r="BO43" s="56">
        <f t="shared" si="4"/>
        <v>0</v>
      </c>
      <c r="BP43" s="55">
        <f t="shared" si="5"/>
        <v>0</v>
      </c>
      <c r="BQ43" s="14"/>
      <c r="BR43" s="54">
        <f t="shared" si="6"/>
        <v>0</v>
      </c>
      <c r="BS43" s="53">
        <f t="shared" si="7"/>
        <v>0</v>
      </c>
      <c r="BT43" s="53">
        <f t="shared" si="8"/>
        <v>0</v>
      </c>
      <c r="BU43" s="53">
        <f t="shared" si="9"/>
        <v>0</v>
      </c>
      <c r="BV43" s="53">
        <f t="shared" si="10"/>
        <v>0</v>
      </c>
      <c r="BW43" s="53">
        <f t="shared" si="11"/>
        <v>0</v>
      </c>
      <c r="BX43" s="53">
        <f t="shared" si="12"/>
        <v>0</v>
      </c>
      <c r="BY43" s="53">
        <f t="shared" si="13"/>
        <v>0</v>
      </c>
      <c r="BZ43" s="52">
        <f t="shared" si="14"/>
        <v>0</v>
      </c>
      <c r="CA43" s="52">
        <f t="shared" si="15"/>
        <v>0</v>
      </c>
      <c r="CB43" s="51">
        <f t="shared" si="16"/>
        <v>0</v>
      </c>
      <c r="CC43" s="14"/>
      <c r="CD43" s="54">
        <f t="shared" si="17"/>
        <v>1</v>
      </c>
      <c r="CE43" s="53">
        <f t="shared" si="18"/>
        <v>1</v>
      </c>
      <c r="CF43" s="53">
        <f t="shared" si="19"/>
        <v>1</v>
      </c>
      <c r="CG43" s="53">
        <f t="shared" si="20"/>
        <v>1</v>
      </c>
      <c r="CH43" s="53">
        <f t="shared" si="21"/>
        <v>1</v>
      </c>
      <c r="CI43" s="53">
        <f t="shared" si="22"/>
        <v>1</v>
      </c>
      <c r="CJ43" s="53">
        <f t="shared" si="23"/>
        <v>1</v>
      </c>
      <c r="CK43" s="53">
        <f t="shared" si="24"/>
        <v>1</v>
      </c>
      <c r="CL43" s="52">
        <f t="shared" si="25"/>
        <v>4</v>
      </c>
      <c r="CM43" s="52">
        <f t="shared" si="26"/>
        <v>4</v>
      </c>
      <c r="CN43" s="51">
        <f t="shared" si="27"/>
        <v>6</v>
      </c>
      <c r="CO43" s="14"/>
      <c r="CP43" s="14"/>
      <c r="CQ43" s="14"/>
      <c r="CR43" s="14"/>
      <c r="CS43" s="14"/>
      <c r="CT43" s="14"/>
      <c r="CU43" s="18" t="s">
        <v>130</v>
      </c>
      <c r="CV43" s="17">
        <v>27</v>
      </c>
      <c r="CW43" s="18" t="s">
        <v>136</v>
      </c>
      <c r="CX43" s="17">
        <v>33</v>
      </c>
      <c r="CY43" s="14"/>
      <c r="CZ43" s="14"/>
    </row>
    <row r="44" spans="2:104" s="19" customFormat="1" ht="12.75" customHeight="1">
      <c r="B44" s="50">
        <v>28</v>
      </c>
      <c r="C44" s="128"/>
      <c r="D44" s="129"/>
      <c r="E44" s="130"/>
      <c r="F44" s="131"/>
      <c r="G44" s="131"/>
      <c r="H44" s="131"/>
      <c r="I44" s="131"/>
      <c r="J44" s="131"/>
      <c r="K44" s="131"/>
      <c r="L44" s="132"/>
      <c r="M44" s="133"/>
      <c r="N44" s="133"/>
      <c r="O44" s="133"/>
      <c r="P44" s="133"/>
      <c r="Q44" s="133"/>
      <c r="R44" s="133"/>
      <c r="S44" s="133"/>
      <c r="T44" s="133"/>
      <c r="U44" s="133"/>
      <c r="V44" s="133"/>
      <c r="W44" s="133"/>
      <c r="X44" s="133"/>
      <c r="Y44" s="133"/>
      <c r="Z44" s="133"/>
      <c r="AA44" s="133"/>
      <c r="AB44" s="133"/>
      <c r="AC44" s="133"/>
      <c r="AD44" s="133"/>
      <c r="AE44" s="133"/>
      <c r="AF44" s="133"/>
      <c r="AG44" s="133"/>
      <c r="AH44" s="134"/>
      <c r="AI44" s="110"/>
      <c r="AJ44" s="111"/>
      <c r="AK44" s="111"/>
      <c r="AL44" s="111"/>
      <c r="AM44" s="112"/>
      <c r="AN44" s="113"/>
      <c r="AO44" s="114"/>
      <c r="AP44" s="115"/>
      <c r="AQ44" s="110"/>
      <c r="AR44" s="111"/>
      <c r="AS44" s="111"/>
      <c r="AT44" s="112"/>
      <c r="AU44" s="116"/>
      <c r="AV44" s="117"/>
      <c r="AW44" s="117"/>
      <c r="AX44" s="117"/>
      <c r="AY44" s="117"/>
      <c r="AZ44" s="117"/>
      <c r="BA44" s="118"/>
      <c r="BB44" s="119"/>
      <c r="BC44" s="120"/>
      <c r="BD44" s="120"/>
      <c r="BE44" s="121"/>
      <c r="BF44" s="14"/>
      <c r="BG44" s="14"/>
      <c r="BH44" s="54" t="e">
        <f t="shared" si="0"/>
        <v>#N/A</v>
      </c>
      <c r="BI44" s="51">
        <f t="shared" si="1"/>
        <v>0</v>
      </c>
      <c r="BJ44" s="14"/>
      <c r="BK44" s="59">
        <f t="shared" si="2"/>
        <v>0</v>
      </c>
      <c r="BL44" s="58" t="b">
        <f t="shared" si="3"/>
        <v>0</v>
      </c>
      <c r="BM44" s="14"/>
      <c r="BN44" s="57">
        <f t="shared" si="4"/>
        <v>0</v>
      </c>
      <c r="BO44" s="56">
        <f t="shared" si="4"/>
        <v>0</v>
      </c>
      <c r="BP44" s="55">
        <f t="shared" si="5"/>
        <v>0</v>
      </c>
      <c r="BQ44" s="14"/>
      <c r="BR44" s="54">
        <f t="shared" si="6"/>
        <v>0</v>
      </c>
      <c r="BS44" s="53">
        <f t="shared" si="7"/>
        <v>0</v>
      </c>
      <c r="BT44" s="53">
        <f t="shared" si="8"/>
        <v>0</v>
      </c>
      <c r="BU44" s="53">
        <f t="shared" si="9"/>
        <v>0</v>
      </c>
      <c r="BV44" s="53">
        <f t="shared" si="10"/>
        <v>0</v>
      </c>
      <c r="BW44" s="53">
        <f t="shared" si="11"/>
        <v>0</v>
      </c>
      <c r="BX44" s="53">
        <f t="shared" si="12"/>
        <v>0</v>
      </c>
      <c r="BY44" s="53">
        <f t="shared" si="13"/>
        <v>0</v>
      </c>
      <c r="BZ44" s="52">
        <f t="shared" si="14"/>
        <v>0</v>
      </c>
      <c r="CA44" s="52">
        <f t="shared" si="15"/>
        <v>0</v>
      </c>
      <c r="CB44" s="51">
        <f t="shared" si="16"/>
        <v>0</v>
      </c>
      <c r="CC44" s="14"/>
      <c r="CD44" s="54">
        <f t="shared" si="17"/>
        <v>1</v>
      </c>
      <c r="CE44" s="53">
        <f t="shared" si="18"/>
        <v>1</v>
      </c>
      <c r="CF44" s="53">
        <f t="shared" si="19"/>
        <v>1</v>
      </c>
      <c r="CG44" s="53">
        <f t="shared" si="20"/>
        <v>1</v>
      </c>
      <c r="CH44" s="53">
        <f t="shared" si="21"/>
        <v>1</v>
      </c>
      <c r="CI44" s="53">
        <f t="shared" si="22"/>
        <v>1</v>
      </c>
      <c r="CJ44" s="53">
        <f t="shared" si="23"/>
        <v>1</v>
      </c>
      <c r="CK44" s="53">
        <f t="shared" si="24"/>
        <v>1</v>
      </c>
      <c r="CL44" s="52">
        <f t="shared" si="25"/>
        <v>4</v>
      </c>
      <c r="CM44" s="52">
        <f t="shared" si="26"/>
        <v>4</v>
      </c>
      <c r="CN44" s="51">
        <f t="shared" si="27"/>
        <v>6</v>
      </c>
      <c r="CO44" s="14"/>
      <c r="CP44" s="14"/>
      <c r="CQ44" s="14"/>
      <c r="CR44" s="14"/>
      <c r="CS44" s="14"/>
      <c r="CT44" s="14"/>
      <c r="CU44" s="18" t="s">
        <v>131</v>
      </c>
      <c r="CV44" s="17">
        <v>28</v>
      </c>
      <c r="CW44" s="18" t="s">
        <v>137</v>
      </c>
      <c r="CX44" s="17">
        <v>34</v>
      </c>
      <c r="CY44" s="14"/>
      <c r="CZ44" s="14"/>
    </row>
    <row r="45" spans="2:104" s="19" customFormat="1" ht="12.75" customHeight="1">
      <c r="B45" s="50">
        <v>29</v>
      </c>
      <c r="C45" s="128"/>
      <c r="D45" s="129"/>
      <c r="E45" s="130"/>
      <c r="F45" s="131"/>
      <c r="G45" s="131"/>
      <c r="H45" s="131"/>
      <c r="I45" s="131"/>
      <c r="J45" s="131"/>
      <c r="K45" s="131"/>
      <c r="L45" s="132"/>
      <c r="M45" s="133"/>
      <c r="N45" s="133"/>
      <c r="O45" s="133"/>
      <c r="P45" s="133"/>
      <c r="Q45" s="133"/>
      <c r="R45" s="133"/>
      <c r="S45" s="133"/>
      <c r="T45" s="133"/>
      <c r="U45" s="133"/>
      <c r="V45" s="133"/>
      <c r="W45" s="133"/>
      <c r="X45" s="133"/>
      <c r="Y45" s="133"/>
      <c r="Z45" s="133"/>
      <c r="AA45" s="133"/>
      <c r="AB45" s="133"/>
      <c r="AC45" s="133"/>
      <c r="AD45" s="133"/>
      <c r="AE45" s="133"/>
      <c r="AF45" s="133"/>
      <c r="AG45" s="133"/>
      <c r="AH45" s="134"/>
      <c r="AI45" s="110"/>
      <c r="AJ45" s="111"/>
      <c r="AK45" s="111"/>
      <c r="AL45" s="111"/>
      <c r="AM45" s="112"/>
      <c r="AN45" s="113"/>
      <c r="AO45" s="114"/>
      <c r="AP45" s="115"/>
      <c r="AQ45" s="110"/>
      <c r="AR45" s="111"/>
      <c r="AS45" s="111"/>
      <c r="AT45" s="112"/>
      <c r="AU45" s="116"/>
      <c r="AV45" s="117"/>
      <c r="AW45" s="117"/>
      <c r="AX45" s="117"/>
      <c r="AY45" s="117"/>
      <c r="AZ45" s="117"/>
      <c r="BA45" s="118"/>
      <c r="BB45" s="119"/>
      <c r="BC45" s="120"/>
      <c r="BD45" s="120"/>
      <c r="BE45" s="121"/>
      <c r="BF45" s="14"/>
      <c r="BG45" s="14"/>
      <c r="BH45" s="54" t="e">
        <f t="shared" si="0"/>
        <v>#N/A</v>
      </c>
      <c r="BI45" s="51">
        <f t="shared" si="1"/>
        <v>0</v>
      </c>
      <c r="BJ45" s="14"/>
      <c r="BK45" s="59">
        <f t="shared" si="2"/>
        <v>0</v>
      </c>
      <c r="BL45" s="58" t="b">
        <f t="shared" si="3"/>
        <v>0</v>
      </c>
      <c r="BM45" s="14"/>
      <c r="BN45" s="57">
        <f t="shared" si="4"/>
        <v>0</v>
      </c>
      <c r="BO45" s="56">
        <f t="shared" si="4"/>
        <v>0</v>
      </c>
      <c r="BP45" s="55">
        <f t="shared" si="5"/>
        <v>0</v>
      </c>
      <c r="BQ45" s="14"/>
      <c r="BR45" s="54">
        <f t="shared" si="6"/>
        <v>0</v>
      </c>
      <c r="BS45" s="53">
        <f t="shared" si="7"/>
        <v>0</v>
      </c>
      <c r="BT45" s="53">
        <f t="shared" si="8"/>
        <v>0</v>
      </c>
      <c r="BU45" s="53">
        <f t="shared" si="9"/>
        <v>0</v>
      </c>
      <c r="BV45" s="53">
        <f t="shared" si="10"/>
        <v>0</v>
      </c>
      <c r="BW45" s="53">
        <f t="shared" si="11"/>
        <v>0</v>
      </c>
      <c r="BX45" s="53">
        <f t="shared" si="12"/>
        <v>0</v>
      </c>
      <c r="BY45" s="53">
        <f t="shared" si="13"/>
        <v>0</v>
      </c>
      <c r="BZ45" s="52">
        <f t="shared" si="14"/>
        <v>0</v>
      </c>
      <c r="CA45" s="52">
        <f t="shared" si="15"/>
        <v>0</v>
      </c>
      <c r="CB45" s="51">
        <f t="shared" si="16"/>
        <v>0</v>
      </c>
      <c r="CC45" s="14"/>
      <c r="CD45" s="54">
        <f t="shared" si="17"/>
        <v>1</v>
      </c>
      <c r="CE45" s="53">
        <f t="shared" si="18"/>
        <v>1</v>
      </c>
      <c r="CF45" s="53">
        <f t="shared" si="19"/>
        <v>1</v>
      </c>
      <c r="CG45" s="53">
        <f t="shared" si="20"/>
        <v>1</v>
      </c>
      <c r="CH45" s="53">
        <f t="shared" si="21"/>
        <v>1</v>
      </c>
      <c r="CI45" s="53">
        <f t="shared" si="22"/>
        <v>1</v>
      </c>
      <c r="CJ45" s="53">
        <f t="shared" si="23"/>
        <v>1</v>
      </c>
      <c r="CK45" s="53">
        <f t="shared" si="24"/>
        <v>1</v>
      </c>
      <c r="CL45" s="52">
        <f t="shared" si="25"/>
        <v>4</v>
      </c>
      <c r="CM45" s="52">
        <f t="shared" si="26"/>
        <v>4</v>
      </c>
      <c r="CN45" s="51">
        <f t="shared" si="27"/>
        <v>6</v>
      </c>
      <c r="CO45" s="14"/>
      <c r="CP45" s="14"/>
      <c r="CQ45" s="14"/>
      <c r="CR45" s="14"/>
      <c r="CS45" s="14"/>
      <c r="CT45" s="14"/>
      <c r="CU45" s="18" t="s">
        <v>132</v>
      </c>
      <c r="CV45" s="17">
        <v>29</v>
      </c>
      <c r="CW45" s="18" t="s">
        <v>138</v>
      </c>
      <c r="CX45" s="17">
        <v>35</v>
      </c>
      <c r="CY45" s="14"/>
      <c r="CZ45" s="14"/>
    </row>
    <row r="46" spans="2:104" s="19" customFormat="1" ht="12.75" customHeight="1" thickBot="1">
      <c r="B46" s="50">
        <v>30</v>
      </c>
      <c r="C46" s="128"/>
      <c r="D46" s="129"/>
      <c r="E46" s="130"/>
      <c r="F46" s="131"/>
      <c r="G46" s="131"/>
      <c r="H46" s="131"/>
      <c r="I46" s="131"/>
      <c r="J46" s="131"/>
      <c r="K46" s="131"/>
      <c r="L46" s="132"/>
      <c r="M46" s="133"/>
      <c r="N46" s="133"/>
      <c r="O46" s="133"/>
      <c r="P46" s="133"/>
      <c r="Q46" s="133"/>
      <c r="R46" s="133"/>
      <c r="S46" s="133"/>
      <c r="T46" s="133"/>
      <c r="U46" s="133"/>
      <c r="V46" s="133"/>
      <c r="W46" s="133"/>
      <c r="X46" s="133"/>
      <c r="Y46" s="133"/>
      <c r="Z46" s="133"/>
      <c r="AA46" s="133"/>
      <c r="AB46" s="133"/>
      <c r="AC46" s="133"/>
      <c r="AD46" s="133"/>
      <c r="AE46" s="133"/>
      <c r="AF46" s="133"/>
      <c r="AG46" s="133"/>
      <c r="AH46" s="134"/>
      <c r="AI46" s="110"/>
      <c r="AJ46" s="111"/>
      <c r="AK46" s="111"/>
      <c r="AL46" s="111"/>
      <c r="AM46" s="112"/>
      <c r="AN46" s="113"/>
      <c r="AO46" s="114"/>
      <c r="AP46" s="115"/>
      <c r="AQ46" s="110"/>
      <c r="AR46" s="111"/>
      <c r="AS46" s="111"/>
      <c r="AT46" s="112"/>
      <c r="AU46" s="116"/>
      <c r="AV46" s="117"/>
      <c r="AW46" s="117"/>
      <c r="AX46" s="117"/>
      <c r="AY46" s="117"/>
      <c r="AZ46" s="117"/>
      <c r="BA46" s="118"/>
      <c r="BB46" s="119"/>
      <c r="BC46" s="120"/>
      <c r="BD46" s="120"/>
      <c r="BE46" s="121"/>
      <c r="BF46" s="14"/>
      <c r="BG46" s="14"/>
      <c r="BH46" s="44" t="e">
        <f t="shared" si="0"/>
        <v>#N/A</v>
      </c>
      <c r="BI46" s="41">
        <f t="shared" si="1"/>
        <v>0</v>
      </c>
      <c r="BJ46" s="14"/>
      <c r="BK46" s="49">
        <f t="shared" si="2"/>
        <v>0</v>
      </c>
      <c r="BL46" s="48" t="b">
        <f t="shared" si="3"/>
        <v>0</v>
      </c>
      <c r="BM46" s="14"/>
      <c r="BN46" s="47">
        <f t="shared" si="4"/>
        <v>0</v>
      </c>
      <c r="BO46" s="46">
        <f t="shared" si="4"/>
        <v>0</v>
      </c>
      <c r="BP46" s="45">
        <f t="shared" si="5"/>
        <v>0</v>
      </c>
      <c r="BQ46" s="14"/>
      <c r="BR46" s="44">
        <f t="shared" si="6"/>
        <v>0</v>
      </c>
      <c r="BS46" s="43">
        <f t="shared" si="7"/>
        <v>0</v>
      </c>
      <c r="BT46" s="43">
        <f t="shared" si="8"/>
        <v>0</v>
      </c>
      <c r="BU46" s="43">
        <f t="shared" si="9"/>
        <v>0</v>
      </c>
      <c r="BV46" s="43">
        <f t="shared" si="10"/>
        <v>0</v>
      </c>
      <c r="BW46" s="43">
        <f t="shared" si="11"/>
        <v>0</v>
      </c>
      <c r="BX46" s="43">
        <f t="shared" si="12"/>
        <v>0</v>
      </c>
      <c r="BY46" s="43">
        <f t="shared" si="13"/>
        <v>0</v>
      </c>
      <c r="BZ46" s="42">
        <f t="shared" si="14"/>
        <v>0</v>
      </c>
      <c r="CA46" s="42">
        <f t="shared" si="15"/>
        <v>0</v>
      </c>
      <c r="CB46" s="41">
        <f t="shared" si="16"/>
        <v>0</v>
      </c>
      <c r="CC46" s="14"/>
      <c r="CD46" s="44">
        <f t="shared" si="17"/>
        <v>1</v>
      </c>
      <c r="CE46" s="43">
        <f t="shared" si="18"/>
        <v>1</v>
      </c>
      <c r="CF46" s="43">
        <f t="shared" si="19"/>
        <v>1</v>
      </c>
      <c r="CG46" s="43">
        <f t="shared" si="20"/>
        <v>1</v>
      </c>
      <c r="CH46" s="43">
        <f t="shared" si="21"/>
        <v>1</v>
      </c>
      <c r="CI46" s="43">
        <f t="shared" si="22"/>
        <v>1</v>
      </c>
      <c r="CJ46" s="43">
        <f t="shared" si="23"/>
        <v>1</v>
      </c>
      <c r="CK46" s="43">
        <f t="shared" si="24"/>
        <v>1</v>
      </c>
      <c r="CL46" s="42">
        <f t="shared" si="25"/>
        <v>4</v>
      </c>
      <c r="CM46" s="42">
        <f t="shared" si="26"/>
        <v>4</v>
      </c>
      <c r="CN46" s="41">
        <f t="shared" si="27"/>
        <v>6</v>
      </c>
      <c r="CO46" s="14"/>
      <c r="CP46" s="14"/>
      <c r="CQ46" s="14"/>
      <c r="CR46" s="14"/>
      <c r="CS46" s="14"/>
      <c r="CT46" s="14"/>
      <c r="CU46" s="18" t="s">
        <v>133</v>
      </c>
      <c r="CV46" s="17">
        <v>30</v>
      </c>
      <c r="CW46" s="18" t="s">
        <v>139</v>
      </c>
      <c r="CX46" s="17">
        <v>36</v>
      </c>
      <c r="CY46" s="14"/>
      <c r="CZ46" s="14"/>
    </row>
    <row r="47" spans="2:104" s="19" customFormat="1" ht="12.75" customHeight="1" thickTop="1" thickBot="1">
      <c r="AT47" s="14"/>
      <c r="AU47" s="14"/>
      <c r="AV47" s="14"/>
      <c r="AW47" s="14"/>
      <c r="AX47" s="14"/>
      <c r="AY47" s="14"/>
      <c r="AZ47" s="14"/>
      <c r="BA47" s="14"/>
      <c r="BB47" s="14"/>
      <c r="BC47" s="14"/>
      <c r="BD47" s="14"/>
      <c r="BF47" s="14"/>
      <c r="BG47" s="14"/>
      <c r="BH47" s="14"/>
      <c r="BI47" s="14"/>
      <c r="BJ47" s="14"/>
      <c r="BK47" s="14"/>
      <c r="BL47" s="14"/>
      <c r="BM47" s="14"/>
      <c r="BN47" s="40"/>
      <c r="BO47" s="40"/>
      <c r="BP47" s="40"/>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8" t="s">
        <v>134</v>
      </c>
      <c r="CV47" s="17">
        <v>31</v>
      </c>
      <c r="CW47" s="18" t="s">
        <v>140</v>
      </c>
      <c r="CX47" s="17">
        <v>37</v>
      </c>
      <c r="CY47" s="14"/>
      <c r="CZ47" s="14"/>
    </row>
    <row r="48" spans="2:104" ht="12.75" customHeight="1" thickTop="1" thickBot="1">
      <c r="AK48" s="142" t="s">
        <v>8</v>
      </c>
      <c r="AL48" s="142"/>
      <c r="AM48" s="142"/>
      <c r="AN48" s="142"/>
      <c r="AO48" s="142"/>
      <c r="AP48" s="142"/>
      <c r="AQ48" s="142"/>
      <c r="AR48" s="39"/>
      <c r="AS48" s="142" t="s">
        <v>12</v>
      </c>
      <c r="AT48" s="142"/>
      <c r="AU48" s="142"/>
      <c r="AV48" s="142"/>
      <c r="AW48" s="142"/>
      <c r="AX48" s="142"/>
      <c r="AY48" s="142"/>
      <c r="AZ48" s="142" t="s">
        <v>7</v>
      </c>
      <c r="BA48" s="142"/>
      <c r="BB48" s="142"/>
      <c r="BC48" s="142"/>
      <c r="BD48" s="142"/>
      <c r="BE48" s="142"/>
      <c r="BM48" s="23" t="s">
        <v>206</v>
      </c>
      <c r="BN48" s="30">
        <f>SUM(BN17:BN46)</f>
        <v>947154</v>
      </c>
      <c r="BO48" s="29">
        <f>SUM(BO17:BO46)</f>
        <v>0</v>
      </c>
      <c r="BP48" s="28">
        <f>SUM(BP17:BP46)</f>
        <v>2482</v>
      </c>
      <c r="CU48" s="18" t="s">
        <v>135</v>
      </c>
      <c r="CV48" s="17">
        <v>32</v>
      </c>
      <c r="CW48" s="18" t="s">
        <v>141</v>
      </c>
      <c r="CX48" s="17">
        <v>38</v>
      </c>
    </row>
    <row r="49" spans="20:102" ht="12.75" customHeight="1" thickTop="1" thickBot="1">
      <c r="AF49" s="122" t="s">
        <v>191</v>
      </c>
      <c r="AG49" s="122"/>
      <c r="AH49" s="122"/>
      <c r="AI49" s="123"/>
      <c r="AJ49" s="32"/>
      <c r="AK49" s="106">
        <f>BN55+BO55</f>
        <v>947154</v>
      </c>
      <c r="AL49" s="107"/>
      <c r="AM49" s="107"/>
      <c r="AN49" s="108"/>
      <c r="AO49" s="108"/>
      <c r="AP49" s="108"/>
      <c r="AQ49" s="109"/>
      <c r="AR49" s="36"/>
      <c r="AS49" s="106">
        <f>BN54+BO54</f>
        <v>94715</v>
      </c>
      <c r="AT49" s="108"/>
      <c r="AU49" s="108"/>
      <c r="AV49" s="108"/>
      <c r="AW49" s="108"/>
      <c r="AX49" s="108"/>
      <c r="AY49" s="109"/>
      <c r="AZ49" s="106">
        <f>BN56+BO56</f>
        <v>1041869</v>
      </c>
      <c r="BA49" s="107"/>
      <c r="BB49" s="108"/>
      <c r="BC49" s="108"/>
      <c r="BD49" s="108"/>
      <c r="BE49" s="109"/>
      <c r="BK49" s="100" t="s">
        <v>205</v>
      </c>
      <c r="BL49" s="101"/>
      <c r="BM49" s="23" t="s">
        <v>204</v>
      </c>
      <c r="BN49" s="38">
        <f>BN48*$V$11</f>
        <v>94715.400000000009</v>
      </c>
      <c r="BO49" s="37">
        <f>BO48*$V$11/($V$11+1)</f>
        <v>0</v>
      </c>
      <c r="BP49" s="20"/>
      <c r="BQ49" s="104" t="s">
        <v>199</v>
      </c>
      <c r="BR49" s="104"/>
      <c r="BS49" s="104"/>
      <c r="BT49" s="104"/>
      <c r="CU49" s="18" t="s">
        <v>136</v>
      </c>
      <c r="CV49" s="17">
        <v>33</v>
      </c>
      <c r="CW49" s="18" t="s">
        <v>142</v>
      </c>
      <c r="CX49" s="17">
        <v>39</v>
      </c>
    </row>
    <row r="50" spans="20:102" ht="12.75" customHeight="1" thickTop="1" thickBot="1">
      <c r="AF50" s="122" t="s">
        <v>192</v>
      </c>
      <c r="AG50" s="122"/>
      <c r="AH50" s="122"/>
      <c r="AI50" s="123"/>
      <c r="AJ50" s="32"/>
      <c r="AK50" s="106">
        <f>BP48</f>
        <v>2482</v>
      </c>
      <c r="AL50" s="107"/>
      <c r="AM50" s="107"/>
      <c r="AN50" s="108"/>
      <c r="AO50" s="108"/>
      <c r="AP50" s="108"/>
      <c r="AQ50" s="109"/>
      <c r="AR50" s="36"/>
      <c r="AS50" s="106"/>
      <c r="AT50" s="108"/>
      <c r="AU50" s="108"/>
      <c r="AV50" s="108"/>
      <c r="AW50" s="108"/>
      <c r="AX50" s="108"/>
      <c r="AY50" s="109"/>
      <c r="AZ50" s="106">
        <f>BP48</f>
        <v>2482</v>
      </c>
      <c r="BA50" s="107"/>
      <c r="BB50" s="108"/>
      <c r="BC50" s="108"/>
      <c r="BD50" s="108"/>
      <c r="BE50" s="109"/>
      <c r="BK50" s="102" t="s">
        <v>198</v>
      </c>
      <c r="BL50" s="103"/>
      <c r="BM50" s="23" t="s">
        <v>203</v>
      </c>
      <c r="BN50" s="27">
        <f>IF($AA$10=$BQ50,ROUND(BN$49,0),0)</f>
        <v>94715</v>
      </c>
      <c r="BO50" s="26">
        <f>IF($AA$10=$BQ50,ROUND(BO$49,0),0)</f>
        <v>0</v>
      </c>
      <c r="BP50" s="25"/>
      <c r="BQ50" s="104" t="str">
        <f>$CP24</f>
        <v>四捨五入</v>
      </c>
      <c r="BR50" s="104"/>
      <c r="BS50" s="104"/>
      <c r="BT50" s="104"/>
      <c r="CU50" s="18" t="s">
        <v>137</v>
      </c>
      <c r="CV50" s="17">
        <v>34</v>
      </c>
      <c r="CW50" s="18" t="s">
        <v>107</v>
      </c>
      <c r="CX50" s="17">
        <v>4</v>
      </c>
    </row>
    <row r="51" spans="20:102" ht="12.75" customHeight="1" thickTop="1" thickBot="1">
      <c r="AF51" s="122" t="s">
        <v>198</v>
      </c>
      <c r="AG51" s="122"/>
      <c r="AH51" s="122"/>
      <c r="AI51" s="123"/>
      <c r="AJ51" s="32"/>
      <c r="AK51" s="135">
        <f>IF(BL51,0,IF($AC$13="税込",-AS51,0))</f>
        <v>0</v>
      </c>
      <c r="AL51" s="136"/>
      <c r="AM51" s="136"/>
      <c r="AN51" s="137"/>
      <c r="AO51" s="137"/>
      <c r="AP51" s="137"/>
      <c r="AQ51" s="138"/>
      <c r="AR51" s="35"/>
      <c r="AS51" s="139">
        <v>-1</v>
      </c>
      <c r="AT51" s="140"/>
      <c r="AU51" s="140"/>
      <c r="AV51" s="140"/>
      <c r="AW51" s="140"/>
      <c r="AX51" s="140"/>
      <c r="AY51" s="141"/>
      <c r="AZ51" s="135">
        <f>IF(BL51,0,IF($AC$13&lt;&gt;"税込",AS51,0))</f>
        <v>-1</v>
      </c>
      <c r="BA51" s="136"/>
      <c r="BB51" s="137"/>
      <c r="BC51" s="137"/>
      <c r="BD51" s="137"/>
      <c r="BE51" s="138"/>
      <c r="BK51" s="34">
        <f>AS51+0</f>
        <v>-1</v>
      </c>
      <c r="BL51" s="33" t="b">
        <f>ISERROR(BK51)</f>
        <v>0</v>
      </c>
      <c r="BM51" s="23"/>
      <c r="BN51" s="27">
        <f>IF($AA$10=$BQ51,ROUNDDOWN(BN$49,0),0)</f>
        <v>0</v>
      </c>
      <c r="BO51" s="26">
        <f>IF($AA$10=$BQ51,ROUNDDOWN(BO$49,0),0)</f>
        <v>0</v>
      </c>
      <c r="BP51" s="25"/>
      <c r="BQ51" s="104" t="str">
        <f>$CP25</f>
        <v>切り捨て</v>
      </c>
      <c r="BR51" s="104"/>
      <c r="BS51" s="104"/>
      <c r="BT51" s="104"/>
      <c r="CU51" s="18" t="s">
        <v>138</v>
      </c>
      <c r="CV51" s="17">
        <v>35</v>
      </c>
      <c r="CW51" s="18" t="s">
        <v>143</v>
      </c>
      <c r="CX51" s="17">
        <v>40</v>
      </c>
    </row>
    <row r="52" spans="20:102" ht="12.75" customHeight="1" thickTop="1">
      <c r="AF52" s="122" t="s">
        <v>194</v>
      </c>
      <c r="AG52" s="122"/>
      <c r="AH52" s="122"/>
      <c r="AI52" s="123"/>
      <c r="AJ52" s="32"/>
      <c r="AK52" s="124">
        <f>AK49+AK50+AK51</f>
        <v>949636</v>
      </c>
      <c r="AL52" s="125"/>
      <c r="AM52" s="125"/>
      <c r="AN52" s="126"/>
      <c r="AO52" s="126"/>
      <c r="AP52" s="126"/>
      <c r="AQ52" s="127"/>
      <c r="AR52" s="31"/>
      <c r="AS52" s="124">
        <f>AS49+AS50+IF(BL51,0,AS51)</f>
        <v>94714</v>
      </c>
      <c r="AT52" s="125"/>
      <c r="AU52" s="125"/>
      <c r="AV52" s="126"/>
      <c r="AW52" s="126"/>
      <c r="AX52" s="126"/>
      <c r="AY52" s="127"/>
      <c r="AZ52" s="124">
        <f>AZ49+AZ50+AZ51</f>
        <v>1044350</v>
      </c>
      <c r="BA52" s="125"/>
      <c r="BB52" s="126"/>
      <c r="BC52" s="126"/>
      <c r="BD52" s="126"/>
      <c r="BE52" s="127"/>
      <c r="BM52" s="23"/>
      <c r="BN52" s="27">
        <f>IF($AA$10=$BQ52,ROUNDUP(BN$49,0),0)</f>
        <v>0</v>
      </c>
      <c r="BO52" s="26">
        <f>IF($AA$10=$BQ52,ROUNDUP(BO$49,0),0)</f>
        <v>0</v>
      </c>
      <c r="BP52" s="25"/>
      <c r="BQ52" s="104" t="str">
        <f>$CP26</f>
        <v>切り上げ</v>
      </c>
      <c r="BR52" s="104"/>
      <c r="BS52" s="104"/>
      <c r="BT52" s="104"/>
      <c r="CU52" s="18" t="s">
        <v>139</v>
      </c>
      <c r="CV52" s="17">
        <v>36</v>
      </c>
      <c r="CW52" s="18" t="s">
        <v>144</v>
      </c>
      <c r="CX52" s="17">
        <v>41</v>
      </c>
    </row>
    <row r="53" spans="20:102" ht="14.25" thickBot="1">
      <c r="BM53" s="23"/>
      <c r="BN53" s="22">
        <f>IF(AND($AA$10&lt;&gt;$BQ$50,$AA$10&lt;&gt;$BQ$51,$AA$10&lt;&gt;$BQ$52),ROUND(BN$49,0),0)</f>
        <v>0</v>
      </c>
      <c r="BO53" s="21">
        <f>IF(AND($AA$10&lt;&gt;$BQ$50,$AA$10&lt;&gt;$BQ$51,$AA$10&lt;&gt;$BQ$52),ROUND(BO$49,0),0)</f>
        <v>0</v>
      </c>
      <c r="BP53" s="20"/>
      <c r="BQ53" s="104" t="s">
        <v>202</v>
      </c>
      <c r="BR53" s="104"/>
      <c r="BS53" s="104"/>
      <c r="BT53" s="104"/>
      <c r="CU53" s="18" t="s">
        <v>140</v>
      </c>
      <c r="CV53" s="17">
        <v>37</v>
      </c>
      <c r="CW53" s="18" t="s">
        <v>145</v>
      </c>
      <c r="CX53" s="17">
        <v>42</v>
      </c>
    </row>
    <row r="54" spans="20:102" ht="14.25" hidden="1" thickTop="1">
      <c r="BM54" s="23" t="s">
        <v>24</v>
      </c>
      <c r="BN54" s="30">
        <f>BN50+BN51+BN52+BN53</f>
        <v>94715</v>
      </c>
      <c r="BO54" s="29">
        <f>BO50+BO51+BO52+BO53</f>
        <v>0</v>
      </c>
      <c r="BP54" s="28"/>
      <c r="BQ54" s="104" t="s">
        <v>201</v>
      </c>
      <c r="BR54" s="104"/>
      <c r="BS54" s="104"/>
      <c r="BT54" s="104"/>
      <c r="CU54" s="18" t="s">
        <v>141</v>
      </c>
      <c r="CV54" s="17">
        <v>38</v>
      </c>
      <c r="CW54" s="18" t="s">
        <v>146</v>
      </c>
      <c r="CX54" s="17">
        <v>43</v>
      </c>
    </row>
    <row r="55" spans="20:102" ht="14.25" hidden="1" thickTop="1">
      <c r="BM55" s="23" t="s">
        <v>30</v>
      </c>
      <c r="BN55" s="27">
        <f>BN48</f>
        <v>947154</v>
      </c>
      <c r="BO55" s="26">
        <f>BO48-BO54</f>
        <v>0</v>
      </c>
      <c r="BP55" s="25"/>
      <c r="CU55" s="18" t="s">
        <v>142</v>
      </c>
      <c r="CV55" s="17">
        <v>39</v>
      </c>
      <c r="CW55" s="18" t="s">
        <v>147</v>
      </c>
      <c r="CX55" s="17">
        <v>44</v>
      </c>
    </row>
    <row r="56" spans="20:102" ht="15" hidden="1" thickTop="1" thickBot="1">
      <c r="BH56" s="24"/>
      <c r="BM56" s="23" t="s">
        <v>31</v>
      </c>
      <c r="BN56" s="22">
        <f>BN48+BN54</f>
        <v>1041869</v>
      </c>
      <c r="BO56" s="21">
        <f>BO48</f>
        <v>0</v>
      </c>
      <c r="BP56" s="20"/>
      <c r="CU56" s="18" t="s">
        <v>143</v>
      </c>
      <c r="CV56" s="17">
        <v>40</v>
      </c>
      <c r="CW56" s="18" t="s">
        <v>148</v>
      </c>
      <c r="CX56" s="17">
        <v>45</v>
      </c>
    </row>
    <row r="57" spans="20:102" ht="14.25" hidden="1" thickTop="1">
      <c r="CU57" s="18" t="s">
        <v>144</v>
      </c>
      <c r="CV57" s="17">
        <v>41</v>
      </c>
      <c r="CW57" s="18" t="s">
        <v>149</v>
      </c>
      <c r="CX57" s="17">
        <v>46</v>
      </c>
    </row>
    <row r="58" spans="20:102" ht="14.25" hidden="1" thickTop="1">
      <c r="CU58" s="18" t="s">
        <v>145</v>
      </c>
      <c r="CV58" s="17">
        <v>42</v>
      </c>
      <c r="CW58" s="18" t="s">
        <v>150</v>
      </c>
      <c r="CX58" s="17">
        <v>47</v>
      </c>
    </row>
    <row r="59" spans="20:102" ht="14.25" hidden="1" thickTop="1">
      <c r="CU59" s="18" t="s">
        <v>146</v>
      </c>
      <c r="CV59" s="17">
        <v>43</v>
      </c>
      <c r="CW59" s="18" t="s">
        <v>151</v>
      </c>
      <c r="CX59" s="17">
        <v>48</v>
      </c>
    </row>
    <row r="60" spans="20:102" ht="14.25" hidden="1" thickTop="1">
      <c r="CU60" s="18" t="s">
        <v>147</v>
      </c>
      <c r="CV60" s="17">
        <v>44</v>
      </c>
      <c r="CW60" s="18" t="s">
        <v>152</v>
      </c>
      <c r="CX60" s="17">
        <v>49</v>
      </c>
    </row>
    <row r="61" spans="20:102" ht="14.25" hidden="1" thickTop="1">
      <c r="T61" s="19"/>
      <c r="U61" s="19"/>
      <c r="V61" s="19"/>
      <c r="W61" s="19"/>
      <c r="X61" s="19"/>
      <c r="Y61" s="19"/>
      <c r="Z61" s="19"/>
      <c r="AA61" s="19"/>
      <c r="AB61" s="19"/>
      <c r="AC61" s="19"/>
      <c r="AD61" s="19"/>
      <c r="AE61" s="19"/>
      <c r="CU61" s="18" t="s">
        <v>148</v>
      </c>
      <c r="CV61" s="17">
        <v>45</v>
      </c>
      <c r="CW61" s="18" t="s">
        <v>108</v>
      </c>
      <c r="CX61" s="17">
        <v>5</v>
      </c>
    </row>
    <row r="62" spans="20:102" ht="14.25" hidden="1" thickTop="1">
      <c r="T62" s="19"/>
      <c r="U62" s="19"/>
      <c r="V62" s="19"/>
      <c r="W62" s="19"/>
      <c r="X62" s="19"/>
      <c r="Y62" s="19"/>
      <c r="Z62" s="19"/>
      <c r="AA62" s="19"/>
      <c r="AB62" s="19"/>
      <c r="AC62" s="19"/>
      <c r="AD62" s="19"/>
      <c r="CU62" s="18" t="s">
        <v>149</v>
      </c>
      <c r="CV62" s="17">
        <v>46</v>
      </c>
      <c r="CW62" s="18" t="s">
        <v>153</v>
      </c>
      <c r="CX62" s="17">
        <v>50</v>
      </c>
    </row>
    <row r="63" spans="20:102" ht="14.25" hidden="1" thickTop="1">
      <c r="T63" s="19"/>
      <c r="U63" s="19"/>
      <c r="V63" s="19"/>
      <c r="W63" s="19"/>
      <c r="X63" s="19"/>
      <c r="Y63" s="19"/>
      <c r="Z63" s="19"/>
      <c r="AA63" s="19"/>
      <c r="AB63" s="19"/>
      <c r="AC63" s="19"/>
      <c r="AD63" s="19"/>
      <c r="AE63" s="19"/>
      <c r="CU63" s="18" t="s">
        <v>150</v>
      </c>
      <c r="CV63" s="17">
        <v>47</v>
      </c>
      <c r="CW63" s="18" t="s">
        <v>109</v>
      </c>
      <c r="CX63" s="17">
        <v>6</v>
      </c>
    </row>
    <row r="64" spans="20:102" ht="14.25" hidden="1" thickTop="1">
      <c r="CU64" s="18" t="s">
        <v>151</v>
      </c>
      <c r="CV64" s="17">
        <v>48</v>
      </c>
      <c r="CW64" s="18" t="s">
        <v>110</v>
      </c>
      <c r="CX64" s="17">
        <v>7</v>
      </c>
    </row>
    <row r="65" spans="99:102" ht="14.25" hidden="1" thickTop="1">
      <c r="CU65" s="18" t="s">
        <v>152</v>
      </c>
      <c r="CV65" s="17">
        <v>49</v>
      </c>
      <c r="CW65" s="18" t="s">
        <v>111</v>
      </c>
      <c r="CX65" s="17">
        <v>8</v>
      </c>
    </row>
    <row r="66" spans="99:102" ht="15" hidden="1" thickTop="1" thickBot="1">
      <c r="CU66" s="16" t="s">
        <v>153</v>
      </c>
      <c r="CV66" s="15">
        <v>50</v>
      </c>
      <c r="CW66" s="18" t="s">
        <v>112</v>
      </c>
      <c r="CX66" s="17">
        <v>9</v>
      </c>
    </row>
    <row r="67" spans="99:102" ht="14.25" hidden="1" thickTop="1">
      <c r="CW67" s="18" t="s">
        <v>155</v>
      </c>
      <c r="CX67" s="17">
        <v>16</v>
      </c>
    </row>
    <row r="68" spans="99:102" ht="14.25" hidden="1" thickTop="1">
      <c r="CW68" s="18" t="s">
        <v>156</v>
      </c>
      <c r="CX68" s="17">
        <v>4</v>
      </c>
    </row>
    <row r="69" spans="99:102" ht="14.25" hidden="1" thickTop="1">
      <c r="CW69" s="18" t="s">
        <v>157</v>
      </c>
      <c r="CX69" s="17">
        <v>9</v>
      </c>
    </row>
    <row r="70" spans="99:102" ht="14.25" hidden="1" thickTop="1">
      <c r="CW70" s="18" t="s">
        <v>158</v>
      </c>
      <c r="CX70" s="17">
        <v>20</v>
      </c>
    </row>
    <row r="71" spans="99:102" ht="14.25" hidden="1" thickTop="1">
      <c r="CW71" s="18" t="s">
        <v>159</v>
      </c>
      <c r="CX71" s="17">
        <v>22</v>
      </c>
    </row>
    <row r="72" spans="99:102" ht="14.25" hidden="1" thickTop="1">
      <c r="CW72" s="18" t="s">
        <v>160</v>
      </c>
      <c r="CX72" s="17">
        <v>24</v>
      </c>
    </row>
    <row r="73" spans="99:102" ht="14.25" hidden="1" thickTop="1">
      <c r="CW73" s="18" t="s">
        <v>161</v>
      </c>
      <c r="CX73" s="17">
        <v>27</v>
      </c>
    </row>
    <row r="74" spans="99:102" ht="14.25" hidden="1" thickTop="1">
      <c r="CW74" s="18" t="s">
        <v>162</v>
      </c>
      <c r="CX74" s="17">
        <v>14</v>
      </c>
    </row>
    <row r="75" spans="99:102" ht="14.25" hidden="1" thickTop="1">
      <c r="CW75" s="18" t="s">
        <v>163</v>
      </c>
      <c r="CX75" s="17">
        <v>13</v>
      </c>
    </row>
    <row r="76" spans="99:102" ht="14.25" hidden="1" thickTop="1">
      <c r="CW76" s="18" t="s">
        <v>164</v>
      </c>
      <c r="CX76" s="17">
        <v>5</v>
      </c>
    </row>
    <row r="77" spans="99:102" ht="14.25" hidden="1" thickTop="1">
      <c r="CW77" s="18" t="s">
        <v>165</v>
      </c>
      <c r="CX77" s="17">
        <v>28</v>
      </c>
    </row>
    <row r="78" spans="99:102" ht="14.25" hidden="1" thickTop="1">
      <c r="CW78" s="18" t="s">
        <v>166</v>
      </c>
      <c r="CX78" s="17">
        <v>3</v>
      </c>
    </row>
    <row r="79" spans="99:102" ht="14.25" hidden="1" thickTop="1">
      <c r="CW79" s="18" t="s">
        <v>167</v>
      </c>
      <c r="CX79" s="17">
        <v>17</v>
      </c>
    </row>
    <row r="80" spans="99:102" ht="14.25" hidden="1" thickTop="1">
      <c r="CW80" s="18" t="s">
        <v>168</v>
      </c>
      <c r="CX80" s="17">
        <v>21</v>
      </c>
    </row>
    <row r="81" spans="101:102" ht="14.25" hidden="1" thickTop="1">
      <c r="CW81" s="18" t="s">
        <v>169</v>
      </c>
      <c r="CX81" s="17">
        <v>26</v>
      </c>
    </row>
    <row r="82" spans="101:102" ht="14.25" hidden="1" thickTop="1">
      <c r="CW82" s="18" t="s">
        <v>170</v>
      </c>
      <c r="CX82" s="17">
        <v>25</v>
      </c>
    </row>
    <row r="83" spans="101:102" ht="14.25" hidden="1" thickTop="1">
      <c r="CW83" s="18" t="s">
        <v>171</v>
      </c>
      <c r="CX83" s="17">
        <v>11</v>
      </c>
    </row>
    <row r="84" spans="101:102" ht="14.25" hidden="1" thickTop="1">
      <c r="CW84" s="18" t="s">
        <v>172</v>
      </c>
      <c r="CX84" s="17">
        <v>8</v>
      </c>
    </row>
    <row r="85" spans="101:102" ht="14.25" hidden="1" thickTop="1">
      <c r="CW85" s="18" t="s">
        <v>173</v>
      </c>
      <c r="CX85" s="17">
        <v>1</v>
      </c>
    </row>
    <row r="86" spans="101:102" ht="14.25" hidden="1" thickTop="1">
      <c r="CW86" s="18" t="s">
        <v>174</v>
      </c>
      <c r="CX86" s="17">
        <v>6</v>
      </c>
    </row>
    <row r="87" spans="101:102" ht="14.25" hidden="1" thickTop="1">
      <c r="CW87" s="18" t="s">
        <v>175</v>
      </c>
      <c r="CX87" s="17">
        <v>7</v>
      </c>
    </row>
    <row r="88" spans="101:102" ht="14.25" hidden="1" thickTop="1">
      <c r="CW88" s="18" t="s">
        <v>176</v>
      </c>
      <c r="CX88" s="17">
        <v>23</v>
      </c>
    </row>
    <row r="89" spans="101:102" ht="14.25" hidden="1" thickTop="1">
      <c r="CW89" s="18" t="s">
        <v>32</v>
      </c>
      <c r="CX89" s="17">
        <v>18</v>
      </c>
    </row>
    <row r="90" spans="101:102" ht="14.25" hidden="1" thickTop="1">
      <c r="CW90" s="18" t="s">
        <v>177</v>
      </c>
      <c r="CX90" s="17">
        <v>2</v>
      </c>
    </row>
    <row r="91" spans="101:102" ht="14.25" hidden="1" thickTop="1">
      <c r="CW91" s="18" t="s">
        <v>178</v>
      </c>
      <c r="CX91" s="17">
        <v>19</v>
      </c>
    </row>
    <row r="92" spans="101:102" ht="14.25" hidden="1" thickTop="1">
      <c r="CW92" s="18" t="s">
        <v>179</v>
      </c>
      <c r="CX92" s="17">
        <v>10</v>
      </c>
    </row>
    <row r="93" spans="101:102" ht="14.25" hidden="1" thickTop="1">
      <c r="CW93" s="18" t="s">
        <v>180</v>
      </c>
      <c r="CX93" s="17">
        <v>12</v>
      </c>
    </row>
    <row r="94" spans="101:102" ht="15" hidden="1" thickTop="1" thickBot="1">
      <c r="CW94" s="16" t="s">
        <v>181</v>
      </c>
      <c r="CX94" s="15">
        <v>15</v>
      </c>
    </row>
    <row r="95" spans="101:102" ht="14.25" hidden="1" thickTop="1"/>
    <row r="96" spans="101:102" ht="14.25" hidden="1" thickTop="1"/>
    <row r="97" ht="14.25" hidden="1" thickTop="1"/>
    <row r="98" ht="14.25" hidden="1" thickTop="1"/>
    <row r="99" ht="14.25" hidden="1" thickTop="1"/>
    <row r="100" ht="14.25" hidden="1" thickTop="1"/>
    <row r="101" ht="14.25" hidden="1" thickTop="1"/>
    <row r="102" ht="14.25" hidden="1" thickTop="1"/>
    <row r="103" ht="14.25" hidden="1" thickTop="1"/>
    <row r="104" ht="14.25" hidden="1" thickTop="1"/>
    <row r="105" ht="14.25" hidden="1" thickTop="1"/>
    <row r="106" ht="14.25" hidden="1" thickTop="1"/>
    <row r="107" ht="14.25" hidden="1" thickTop="1"/>
    <row r="108" ht="14.25" hidden="1" thickTop="1"/>
    <row r="109" ht="14.25" hidden="1" thickTop="1"/>
    <row r="110" ht="14.25" hidden="1" thickTop="1"/>
    <row r="111" ht="14.25" hidden="1" thickTop="1"/>
    <row r="112" ht="14.25" hidden="1" thickTop="1"/>
    <row r="113" ht="14.25" hidden="1" thickTop="1"/>
    <row r="114" ht="14.25" hidden="1" thickTop="1"/>
    <row r="115" ht="14.25" hidden="1" thickTop="1"/>
    <row r="116" ht="14.25" hidden="1" thickTop="1"/>
    <row r="117" ht="14.25" hidden="1" thickTop="1"/>
    <row r="118" ht="14.25" hidden="1" thickTop="1"/>
  </sheetData>
  <sheetProtection algorithmName="SHA-512" hashValue="EMhBHLfoosLQfxiRaoVQ9rjHu+zRR+g6RrdLoH3sVfK1o1XyTR7SQnQ6iRXzwK0rAPe6H9J0hyF2TaWZTOVPcQ==" saltValue="c+nZvLdL00Q0wanyUsTM4g==" spinCount="100000" sheet="1" selectLockedCells="1"/>
  <mergeCells count="337">
    <mergeCell ref="BQ53:BT53"/>
    <mergeCell ref="BQ54:BT54"/>
    <mergeCell ref="AF51:AI51"/>
    <mergeCell ref="AK51:AQ51"/>
    <mergeCell ref="AS51:AY51"/>
    <mergeCell ref="AZ51:BE51"/>
    <mergeCell ref="BQ51:BT51"/>
    <mergeCell ref="AF52:AI52"/>
    <mergeCell ref="AK52:AQ52"/>
    <mergeCell ref="AS52:AY52"/>
    <mergeCell ref="AZ52:BE52"/>
    <mergeCell ref="BQ52:BT52"/>
    <mergeCell ref="BK49:BL49"/>
    <mergeCell ref="BQ49:BT49"/>
    <mergeCell ref="AF50:AI50"/>
    <mergeCell ref="AK50:AQ50"/>
    <mergeCell ref="AS50:AY50"/>
    <mergeCell ref="AZ50:BE50"/>
    <mergeCell ref="BK50:BL50"/>
    <mergeCell ref="BQ50:BT50"/>
    <mergeCell ref="AU46:BA46"/>
    <mergeCell ref="BB46:BE46"/>
    <mergeCell ref="AK48:AQ48"/>
    <mergeCell ref="AS48:AY48"/>
    <mergeCell ref="AZ48:BE48"/>
    <mergeCell ref="AF49:AI49"/>
    <mergeCell ref="AK49:AQ49"/>
    <mergeCell ref="AS49:AY49"/>
    <mergeCell ref="AZ49:BE49"/>
    <mergeCell ref="C46:E46"/>
    <mergeCell ref="F46:K46"/>
    <mergeCell ref="L46:AH46"/>
    <mergeCell ref="AI46:AM46"/>
    <mergeCell ref="AN46:AP46"/>
    <mergeCell ref="AQ46:AT46"/>
    <mergeCell ref="AU44:BA44"/>
    <mergeCell ref="BB44:BE44"/>
    <mergeCell ref="C45:E45"/>
    <mergeCell ref="F45:K45"/>
    <mergeCell ref="L45:AH45"/>
    <mergeCell ref="AI45:AM45"/>
    <mergeCell ref="AN45:AP45"/>
    <mergeCell ref="AQ45:AT45"/>
    <mergeCell ref="AU45:BA45"/>
    <mergeCell ref="BB45:BE45"/>
    <mergeCell ref="C44:E44"/>
    <mergeCell ref="F44:K44"/>
    <mergeCell ref="L44:AH44"/>
    <mergeCell ref="AI44:AM44"/>
    <mergeCell ref="AN44:AP44"/>
    <mergeCell ref="AQ44:AT44"/>
    <mergeCell ref="AU42:BA42"/>
    <mergeCell ref="BB42:BE42"/>
    <mergeCell ref="C43:E43"/>
    <mergeCell ref="F43:K43"/>
    <mergeCell ref="L43:AH43"/>
    <mergeCell ref="AI43:AM43"/>
    <mergeCell ref="AN43:AP43"/>
    <mergeCell ref="AQ43:AT43"/>
    <mergeCell ref="AU43:BA43"/>
    <mergeCell ref="BB43:BE43"/>
    <mergeCell ref="C42:E42"/>
    <mergeCell ref="F42:K42"/>
    <mergeCell ref="L42:AH42"/>
    <mergeCell ref="AI42:AM42"/>
    <mergeCell ref="AN42:AP42"/>
    <mergeCell ref="AQ42:AT42"/>
    <mergeCell ref="AU40:BA40"/>
    <mergeCell ref="BB40:BE40"/>
    <mergeCell ref="C41:E41"/>
    <mergeCell ref="F41:K41"/>
    <mergeCell ref="L41:AH41"/>
    <mergeCell ref="AI41:AM41"/>
    <mergeCell ref="AN41:AP41"/>
    <mergeCell ref="AQ41:AT41"/>
    <mergeCell ref="AU41:BA41"/>
    <mergeCell ref="BB41:BE41"/>
    <mergeCell ref="C40:E40"/>
    <mergeCell ref="F40:K40"/>
    <mergeCell ref="L40:AH40"/>
    <mergeCell ref="AI40:AM40"/>
    <mergeCell ref="AN40:AP40"/>
    <mergeCell ref="AQ40:AT40"/>
    <mergeCell ref="AU38:BA38"/>
    <mergeCell ref="BB38:BE38"/>
    <mergeCell ref="C39:E39"/>
    <mergeCell ref="F39:K39"/>
    <mergeCell ref="L39:AH39"/>
    <mergeCell ref="AI39:AM39"/>
    <mergeCell ref="AN39:AP39"/>
    <mergeCell ref="AQ39:AT39"/>
    <mergeCell ref="AU39:BA39"/>
    <mergeCell ref="BB39:BE39"/>
    <mergeCell ref="C38:E38"/>
    <mergeCell ref="F38:K38"/>
    <mergeCell ref="L38:AH38"/>
    <mergeCell ref="AI38:AM38"/>
    <mergeCell ref="AN38:AP38"/>
    <mergeCell ref="AQ38:AT38"/>
    <mergeCell ref="AU36:BA36"/>
    <mergeCell ref="BB36:BE36"/>
    <mergeCell ref="C37:E37"/>
    <mergeCell ref="F37:K37"/>
    <mergeCell ref="L37:AH37"/>
    <mergeCell ref="AI37:AM37"/>
    <mergeCell ref="AN37:AP37"/>
    <mergeCell ref="AQ37:AT37"/>
    <mergeCell ref="AU37:BA37"/>
    <mergeCell ref="BB37:BE37"/>
    <mergeCell ref="C36:E36"/>
    <mergeCell ref="F36:K36"/>
    <mergeCell ref="L36:AH36"/>
    <mergeCell ref="AI36:AM36"/>
    <mergeCell ref="AN36:AP36"/>
    <mergeCell ref="AQ36:AT36"/>
    <mergeCell ref="AU34:BA34"/>
    <mergeCell ref="BB34:BE34"/>
    <mergeCell ref="C35:E35"/>
    <mergeCell ref="F35:K35"/>
    <mergeCell ref="L35:AH35"/>
    <mergeCell ref="AI35:AM35"/>
    <mergeCell ref="AN35:AP35"/>
    <mergeCell ref="AQ35:AT35"/>
    <mergeCell ref="AU35:BA35"/>
    <mergeCell ref="BB35:BE35"/>
    <mergeCell ref="C34:E34"/>
    <mergeCell ref="F34:K34"/>
    <mergeCell ref="L34:AH34"/>
    <mergeCell ref="AI34:AM34"/>
    <mergeCell ref="AN34:AP34"/>
    <mergeCell ref="AQ34:AT34"/>
    <mergeCell ref="AU32:BA32"/>
    <mergeCell ref="BB32:BE32"/>
    <mergeCell ref="C33:E33"/>
    <mergeCell ref="F33:K33"/>
    <mergeCell ref="L33:AH33"/>
    <mergeCell ref="AI33:AM33"/>
    <mergeCell ref="AN33:AP33"/>
    <mergeCell ref="AQ33:AT33"/>
    <mergeCell ref="AU33:BA33"/>
    <mergeCell ref="BB33:BE33"/>
    <mergeCell ref="C32:E32"/>
    <mergeCell ref="F32:K32"/>
    <mergeCell ref="L32:AH32"/>
    <mergeCell ref="AI32:AM32"/>
    <mergeCell ref="AN32:AP32"/>
    <mergeCell ref="AQ32:AT32"/>
    <mergeCell ref="AU30:BA30"/>
    <mergeCell ref="BB30:BE30"/>
    <mergeCell ref="C31:E31"/>
    <mergeCell ref="F31:K31"/>
    <mergeCell ref="L31:AH31"/>
    <mergeCell ref="AI31:AM31"/>
    <mergeCell ref="AN31:AP31"/>
    <mergeCell ref="AQ31:AT31"/>
    <mergeCell ref="AU31:BA31"/>
    <mergeCell ref="BB31:BE31"/>
    <mergeCell ref="C30:E30"/>
    <mergeCell ref="F30:K30"/>
    <mergeCell ref="L30:AH30"/>
    <mergeCell ref="AI30:AM30"/>
    <mergeCell ref="AN30:AP30"/>
    <mergeCell ref="AQ30:AT30"/>
    <mergeCell ref="AU28:BA28"/>
    <mergeCell ref="BB28:BE28"/>
    <mergeCell ref="C29:E29"/>
    <mergeCell ref="F29:K29"/>
    <mergeCell ref="L29:AH29"/>
    <mergeCell ref="AI29:AM29"/>
    <mergeCell ref="AN29:AP29"/>
    <mergeCell ref="AQ29:AT29"/>
    <mergeCell ref="AU29:BA29"/>
    <mergeCell ref="BB29:BE29"/>
    <mergeCell ref="C28:E28"/>
    <mergeCell ref="F28:K28"/>
    <mergeCell ref="L28:AH28"/>
    <mergeCell ref="AI28:AM28"/>
    <mergeCell ref="AN28:AP28"/>
    <mergeCell ref="AQ28:AT28"/>
    <mergeCell ref="AU26:BA26"/>
    <mergeCell ref="BB26:BE26"/>
    <mergeCell ref="C27:E27"/>
    <mergeCell ref="F27:K27"/>
    <mergeCell ref="L27:AH27"/>
    <mergeCell ref="AI27:AM27"/>
    <mergeCell ref="AN27:AP27"/>
    <mergeCell ref="AQ27:AT27"/>
    <mergeCell ref="AU27:BA27"/>
    <mergeCell ref="BB27:BE27"/>
    <mergeCell ref="C26:E26"/>
    <mergeCell ref="F26:K26"/>
    <mergeCell ref="L26:AH26"/>
    <mergeCell ref="AI26:AM26"/>
    <mergeCell ref="AN26:AP26"/>
    <mergeCell ref="AQ26:AT26"/>
    <mergeCell ref="AU24:BA24"/>
    <mergeCell ref="BB24:BE24"/>
    <mergeCell ref="C25:E25"/>
    <mergeCell ref="F25:K25"/>
    <mergeCell ref="L25:AH25"/>
    <mergeCell ref="AI25:AM25"/>
    <mergeCell ref="AN25:AP25"/>
    <mergeCell ref="AQ25:AT25"/>
    <mergeCell ref="AU25:BA25"/>
    <mergeCell ref="BB25:BE25"/>
    <mergeCell ref="C24:E24"/>
    <mergeCell ref="F24:K24"/>
    <mergeCell ref="L24:AH24"/>
    <mergeCell ref="AI24:AM24"/>
    <mergeCell ref="AN24:AP24"/>
    <mergeCell ref="AQ24:AT24"/>
    <mergeCell ref="AU22:BA22"/>
    <mergeCell ref="BB22:BE22"/>
    <mergeCell ref="C23:E23"/>
    <mergeCell ref="F23:K23"/>
    <mergeCell ref="L23:AH23"/>
    <mergeCell ref="AI23:AM23"/>
    <mergeCell ref="AN23:AP23"/>
    <mergeCell ref="AQ23:AT23"/>
    <mergeCell ref="AU23:BA23"/>
    <mergeCell ref="BB23:BE23"/>
    <mergeCell ref="C22:E22"/>
    <mergeCell ref="F22:K22"/>
    <mergeCell ref="L22:AH22"/>
    <mergeCell ref="AI22:AM22"/>
    <mergeCell ref="AN22:AP22"/>
    <mergeCell ref="AQ22:AT22"/>
    <mergeCell ref="AU20:BA20"/>
    <mergeCell ref="BB20:BE20"/>
    <mergeCell ref="C21:E21"/>
    <mergeCell ref="F21:K21"/>
    <mergeCell ref="L21:AH21"/>
    <mergeCell ref="AI21:AM21"/>
    <mergeCell ref="AN21:AP21"/>
    <mergeCell ref="AQ21:AT21"/>
    <mergeCell ref="AU21:BA21"/>
    <mergeCell ref="BB21:BE21"/>
    <mergeCell ref="C20:E20"/>
    <mergeCell ref="F20:K20"/>
    <mergeCell ref="L20:AH20"/>
    <mergeCell ref="AI20:AM20"/>
    <mergeCell ref="AN20:AP20"/>
    <mergeCell ref="AQ20:AT20"/>
    <mergeCell ref="AU18:BA18"/>
    <mergeCell ref="BB18:BE18"/>
    <mergeCell ref="C19:E19"/>
    <mergeCell ref="F19:K19"/>
    <mergeCell ref="L19:AH19"/>
    <mergeCell ref="AI19:AM19"/>
    <mergeCell ref="AN19:AP19"/>
    <mergeCell ref="AQ19:AT19"/>
    <mergeCell ref="AU19:BA19"/>
    <mergeCell ref="BB19:BE19"/>
    <mergeCell ref="C18:E18"/>
    <mergeCell ref="F18:K18"/>
    <mergeCell ref="L18:AH18"/>
    <mergeCell ref="AI18:AM18"/>
    <mergeCell ref="AN18:AP18"/>
    <mergeCell ref="AQ18:AT18"/>
    <mergeCell ref="BB16:BE16"/>
    <mergeCell ref="BK16:BL16"/>
    <mergeCell ref="C17:E17"/>
    <mergeCell ref="F17:K17"/>
    <mergeCell ref="L17:AH17"/>
    <mergeCell ref="AI17:AM17"/>
    <mergeCell ref="AN17:AP17"/>
    <mergeCell ref="AQ17:AT17"/>
    <mergeCell ref="AU17:BA17"/>
    <mergeCell ref="BB17:BE17"/>
    <mergeCell ref="CD14:CN15"/>
    <mergeCell ref="CP14:CS15"/>
    <mergeCell ref="CU14:CX15"/>
    <mergeCell ref="C16:E16"/>
    <mergeCell ref="F16:K16"/>
    <mergeCell ref="L16:AH16"/>
    <mergeCell ref="AI16:AM16"/>
    <mergeCell ref="AN16:AP16"/>
    <mergeCell ref="AQ16:AT16"/>
    <mergeCell ref="AU16:BA16"/>
    <mergeCell ref="AN14:AU14"/>
    <mergeCell ref="AW14:BE14"/>
    <mergeCell ref="BH14:BI15"/>
    <mergeCell ref="BK14:BL15"/>
    <mergeCell ref="BN14:BP15"/>
    <mergeCell ref="BR14:CB15"/>
    <mergeCell ref="B13:K14"/>
    <mergeCell ref="L13:S14"/>
    <mergeCell ref="X13:AB14"/>
    <mergeCell ref="AC13:AE14"/>
    <mergeCell ref="AG13:AI13"/>
    <mergeCell ref="AK13:AM13"/>
    <mergeCell ref="AK14:AM14"/>
    <mergeCell ref="CR10:CS13"/>
    <mergeCell ref="CW10:CX13"/>
    <mergeCell ref="V11:W11"/>
    <mergeCell ref="AG11:AI11"/>
    <mergeCell ref="AK11:AT11"/>
    <mergeCell ref="BH11:BI11"/>
    <mergeCell ref="AN13:AU13"/>
    <mergeCell ref="AW13:AY13"/>
    <mergeCell ref="AZ13:BE13"/>
    <mergeCell ref="AA10:AE11"/>
    <mergeCell ref="AG10:AI10"/>
    <mergeCell ref="AK10:AT10"/>
    <mergeCell ref="AW10:AY10"/>
    <mergeCell ref="AZ10:BE10"/>
    <mergeCell ref="BH10:BI10"/>
    <mergeCell ref="B9:S9"/>
    <mergeCell ref="AG9:AI9"/>
    <mergeCell ref="AK9:AT9"/>
    <mergeCell ref="BK9:BL9"/>
    <mergeCell ref="B10:E11"/>
    <mergeCell ref="F10:K11"/>
    <mergeCell ref="N10:P11"/>
    <mergeCell ref="Q10:U11"/>
    <mergeCell ref="X10:Z11"/>
    <mergeCell ref="BI1:BY1"/>
    <mergeCell ref="T2:AC4"/>
    <mergeCell ref="AK2:AN2"/>
    <mergeCell ref="AP2:AT2"/>
    <mergeCell ref="AW2:BA2"/>
    <mergeCell ref="BB2:BE2"/>
    <mergeCell ref="BH2:BY2"/>
    <mergeCell ref="B5:P6"/>
    <mergeCell ref="S5:AD6"/>
    <mergeCell ref="AM5:BE5"/>
    <mergeCell ref="AH6:BE7"/>
    <mergeCell ref="B7:E7"/>
    <mergeCell ref="F7:AE7"/>
    <mergeCell ref="B3:P4"/>
    <mergeCell ref="AK3:AP3"/>
    <mergeCell ref="AQ3:AT3"/>
    <mergeCell ref="AW3:BA3"/>
    <mergeCell ref="BB3:BE3"/>
    <mergeCell ref="AG4:AK4"/>
    <mergeCell ref="AM4:BE4"/>
    <mergeCell ref="BK7:BL8"/>
  </mergeCells>
  <phoneticPr fontId="5"/>
  <conditionalFormatting sqref="AP2 AH6 B7 F7:G7 AZ10 AZ13 Q10:S10 BB2:BC2 AQ3:AR3 AN13:AO14 AW13:AX14 AK10:AL11 AK13:AL14">
    <cfRule type="expression" dxfId="103" priority="21" stopIfTrue="1">
      <formula>LEN(B2)=0</formula>
    </cfRule>
  </conditionalFormatting>
  <conditionalFormatting sqref="BB2:BE2">
    <cfRule type="cellIs" dxfId="102" priority="28" stopIfTrue="1" operator="notBetween">
      <formula>1</formula>
      <formula>99999</formula>
    </cfRule>
  </conditionalFormatting>
  <conditionalFormatting sqref="AQ3:AT3">
    <cfRule type="cellIs" dxfId="101" priority="27" stopIfTrue="1" operator="notBetween">
      <formula>1</formula>
      <formula>99999</formula>
    </cfRule>
  </conditionalFormatting>
  <conditionalFormatting sqref="B7:E7">
    <cfRule type="cellIs" dxfId="100" priority="26" stopIfTrue="1" operator="notBetween">
      <formula>10000</formula>
      <formula>999999</formula>
    </cfRule>
  </conditionalFormatting>
  <conditionalFormatting sqref="AN14:AU14">
    <cfRule type="cellIs" dxfId="99" priority="25" stopIfTrue="1" operator="notBetween">
      <formula>1</formula>
      <formula>9999999</formula>
    </cfRule>
  </conditionalFormatting>
  <conditionalFormatting sqref="AK13:AM13">
    <cfRule type="cellIs" dxfId="98" priority="24" stopIfTrue="1" operator="notBetween">
      <formula>1</formula>
      <formula>9999</formula>
    </cfRule>
  </conditionalFormatting>
  <conditionalFormatting sqref="AW13:AY13">
    <cfRule type="cellIs" dxfId="97" priority="23" stopIfTrue="1" operator="notBetween">
      <formula>1</formula>
      <formula>9999</formula>
    </cfRule>
  </conditionalFormatting>
  <conditionalFormatting sqref="AP2:AT2">
    <cfRule type="expression" dxfId="96" priority="22" stopIfTrue="1">
      <formula>ISERROR(DAY($AP$2))</formula>
    </cfRule>
    <cfRule type="expression" dxfId="95" priority="29" stopIfTrue="1">
      <formula>$AP$2&lt;&gt;(DATE(YEAR($AP$2),MONTH($AP$2)+1,1)-1)</formula>
    </cfRule>
  </conditionalFormatting>
  <conditionalFormatting sqref="AG4 AM4">
    <cfRule type="expression" dxfId="94" priority="20" stopIfTrue="1">
      <formula>LEN(AG4)=0</formula>
    </cfRule>
  </conditionalFormatting>
  <conditionalFormatting sqref="AM5">
    <cfRule type="expression" dxfId="93" priority="19" stopIfTrue="1">
      <formula>LEN(AM5)=0</formula>
    </cfRule>
  </conditionalFormatting>
  <conditionalFormatting sqref="AK9">
    <cfRule type="expression" dxfId="92" priority="10" stopIfTrue="1">
      <formula>$BL$10</formula>
    </cfRule>
  </conditionalFormatting>
  <conditionalFormatting sqref="AC13">
    <cfRule type="expression" dxfId="91" priority="17" stopIfTrue="1">
      <formula>LEN(AC13)=0</formula>
    </cfRule>
  </conditionalFormatting>
  <conditionalFormatting sqref="AA10:AB10">
    <cfRule type="expression" dxfId="90" priority="18" stopIfTrue="1">
      <formula>LEN(AA10)=0</formula>
    </cfRule>
  </conditionalFormatting>
  <conditionalFormatting sqref="AI17:AM17 AQ17:AT17">
    <cfRule type="expression" dxfId="89" priority="15">
      <formula>AI17*100&lt;&gt;INT(AI17*100)</formula>
    </cfRule>
    <cfRule type="expression" dxfId="88" priority="16">
      <formula>AI17&lt;&gt;INT(AI17)</formula>
    </cfRule>
  </conditionalFormatting>
  <conditionalFormatting sqref="AI18:AM24 AQ18:AT24 AQ32:AT46 AI32:AM46">
    <cfRule type="expression" dxfId="87" priority="13">
      <formula>AI18*100&lt;&gt;INT(AI18*100)</formula>
    </cfRule>
    <cfRule type="expression" dxfId="86" priority="14">
      <formula>AI18&lt;&gt;INT(AI18)</formula>
    </cfRule>
  </conditionalFormatting>
  <conditionalFormatting sqref="CB17:CB46 CN17:CN46">
    <cfRule type="cellIs" dxfId="85" priority="12" operator="equal">
      <formula>6</formula>
    </cfRule>
  </conditionalFormatting>
  <conditionalFormatting sqref="C17:M24 AI32:BE46 C32:M46 BB17:BE31 AI17:BA24">
    <cfRule type="expression" dxfId="84" priority="34" stopIfTrue="1">
      <formula>OR(AND($CB17&lt;&gt;6,$CN17&lt;&gt;6),AND($BZ17&lt;&gt;0,$CN17=6))</formula>
    </cfRule>
  </conditionalFormatting>
  <conditionalFormatting sqref="C17:E24 C32:E46">
    <cfRule type="expression" dxfId="83" priority="31" stopIfTrue="1">
      <formula>ISERROR(DAY($C17))</formula>
    </cfRule>
    <cfRule type="expression" dxfId="82" priority="32" stopIfTrue="1">
      <formula>AND(LEN($C17)&gt;0,MONTH($AP$2)&lt;&gt;MONTH($C17))</formula>
    </cfRule>
  </conditionalFormatting>
  <conditionalFormatting sqref="AU32:BA46 AU17:BA24">
    <cfRule type="expression" dxfId="81" priority="30" stopIfTrue="1">
      <formula>$BL17</formula>
    </cfRule>
    <cfRule type="expression" dxfId="80" priority="33" stopIfTrue="1">
      <formula>AU17&lt;&gt;INT(AU17)</formula>
    </cfRule>
    <cfRule type="expression" dxfId="79" priority="35" stopIfTrue="1">
      <formula>$CB17=6</formula>
    </cfRule>
  </conditionalFormatting>
  <conditionalFormatting sqref="BB17:BE46">
    <cfRule type="expression" dxfId="78" priority="36">
      <formula>AND($Q$10="非課税",$BB17="課税")</formula>
    </cfRule>
  </conditionalFormatting>
  <conditionalFormatting sqref="F10:K11">
    <cfRule type="expression" dxfId="77" priority="11" stopIfTrue="1">
      <formula>LEN($F$10)=0</formula>
    </cfRule>
  </conditionalFormatting>
  <conditionalFormatting sqref="C17:G24 L17:M24 AU32:BE46 L32:M46 C32:G46 BB17:BE31 AU17:BA24">
    <cfRule type="expression" dxfId="76" priority="37" stopIfTrue="1">
      <formula>AND($AA17=0,$AE17=0,$AU17=0,$CB17=6)</formula>
    </cfRule>
  </conditionalFormatting>
  <conditionalFormatting sqref="AS51:AY51">
    <cfRule type="expression" dxfId="75" priority="38" stopIfTrue="1">
      <formula>$BL$51</formula>
    </cfRule>
    <cfRule type="expression" dxfId="74" priority="39" stopIfTrue="1">
      <formula>INT($AS$51)&lt;&gt;$AS$51</formula>
    </cfRule>
    <cfRule type="expression" dxfId="73" priority="40" stopIfTrue="1">
      <formula>LEN($AS$51)&gt;0</formula>
    </cfRule>
    <cfRule type="expression" dxfId="72" priority="41" stopIfTrue="1">
      <formula>LEN($AS$51)=0</formula>
    </cfRule>
  </conditionalFormatting>
  <conditionalFormatting sqref="AK9">
    <cfRule type="expression" dxfId="71" priority="42" stopIfTrue="1">
      <formula>LEN($AK$9)=0</formula>
    </cfRule>
    <cfRule type="expression" priority="43" stopIfTrue="1">
      <formula>LEN(TRIM($AK$9))=0</formula>
    </cfRule>
    <cfRule type="expression" dxfId="70" priority="44" stopIfTrue="1">
      <formula>OR($BK$10&lt;1,$BK$10&gt;9999999999999)</formula>
    </cfRule>
  </conditionalFormatting>
  <conditionalFormatting sqref="AI25:AM31 AQ25:AT31">
    <cfRule type="expression" dxfId="69" priority="1">
      <formula>AI25*100&lt;&gt;INT(AI25*100)</formula>
    </cfRule>
    <cfRule type="expression" dxfId="68" priority="2">
      <formula>AI25&lt;&gt;INT(AI25)</formula>
    </cfRule>
  </conditionalFormatting>
  <conditionalFormatting sqref="C25:M31 AI25:BA31">
    <cfRule type="expression" dxfId="67" priority="7" stopIfTrue="1">
      <formula>OR(AND($CB25&lt;&gt;6,$CN25&lt;&gt;6),AND($BZ25&lt;&gt;0,$CN25=6))</formula>
    </cfRule>
  </conditionalFormatting>
  <conditionalFormatting sqref="C25:E31">
    <cfRule type="expression" dxfId="66" priority="4" stopIfTrue="1">
      <formula>ISERROR(DAY($C25))</formula>
    </cfRule>
    <cfRule type="expression" dxfId="65" priority="5" stopIfTrue="1">
      <formula>AND(LEN($C25)&gt;0,MONTH($AP$2)&lt;&gt;MONTH($C25))</formula>
    </cfRule>
  </conditionalFormatting>
  <conditionalFormatting sqref="AU25:BA31">
    <cfRule type="expression" dxfId="64" priority="3" stopIfTrue="1">
      <formula>$BL25</formula>
    </cfRule>
    <cfRule type="expression" dxfId="63" priority="6" stopIfTrue="1">
      <formula>AU25&lt;&gt;INT(AU25)</formula>
    </cfRule>
    <cfRule type="expression" dxfId="62" priority="8" stopIfTrue="1">
      <formula>$CB25=6</formula>
    </cfRule>
  </conditionalFormatting>
  <conditionalFormatting sqref="C25:G31 L25:M31 AU25:BA31">
    <cfRule type="expression" dxfId="61" priority="9" stopIfTrue="1">
      <formula>AND($AA25=0,$AE25=0,$AU25=0,$CB25=6)</formula>
    </cfRule>
  </conditionalFormatting>
  <dataValidations count="7">
    <dataValidation type="list" allowBlank="1" showInputMessage="1" showErrorMessage="1" sqref="AC13:AE14" xr:uid="{00000000-0002-0000-0100-000000000000}">
      <formula1>"税抜,税込"</formula1>
    </dataValidation>
    <dataValidation type="list" allowBlank="1" showInputMessage="1" showErrorMessage="1" sqref="AA10:AE11" xr:uid="{00000000-0002-0000-0100-000001000000}">
      <formula1>$CP$24:$CP$26</formula1>
    </dataValidation>
    <dataValidation type="list" allowBlank="1" showInputMessage="1" showErrorMessage="1" sqref="BB17:BE46" xr:uid="{00000000-0002-0000-0100-000002000000}">
      <formula1>"課税,非課税"</formula1>
    </dataValidation>
    <dataValidation type="list" allowBlank="1" showInputMessage="1" showErrorMessage="1" sqref="AK14:AM14" xr:uid="{00000000-0002-0000-0100-000003000000}">
      <formula1>"普通,当座"</formula1>
    </dataValidation>
    <dataValidation type="list" allowBlank="1" showInputMessage="1" showErrorMessage="1" sqref="F17:K46" xr:uid="{00000000-0002-0000-0100-000004000000}">
      <formula1>$CU$17:$CU$66</formula1>
    </dataValidation>
    <dataValidation type="list" allowBlank="1" showInputMessage="1" showErrorMessage="1" sqref="Q10:U11" xr:uid="{00000000-0002-0000-0100-000005000000}">
      <formula1>$CP$17:$CP$20</formula1>
    </dataValidation>
    <dataValidation type="list" allowBlank="1" showInputMessage="1" showErrorMessage="1" sqref="F10:K11" xr:uid="{00000000-0002-0000-0100-000006000000}">
      <formula1>"課税事業者,免税事業者"</formula1>
    </dataValidation>
  </dataValidations>
  <printOptions horizontalCentered="1"/>
  <pageMargins left="0.19685039370078741" right="0.19685039370078741" top="0.39370078740157483" bottom="0" header="0" footer="0"/>
  <pageSetup paperSize="9" scale="8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K118"/>
  <sheetViews>
    <sheetView showGridLines="0" zoomScale="90" zoomScaleNormal="90" workbookViewId="0">
      <selection activeCell="AU17" sqref="AU17:BA17"/>
    </sheetView>
  </sheetViews>
  <sheetFormatPr defaultColWidth="0" defaultRowHeight="13.5" customHeight="1" zeroHeight="1"/>
  <cols>
    <col min="1" max="1" width="3" style="14" customWidth="1"/>
    <col min="2" max="2" width="4" style="14" bestFit="1" customWidth="1"/>
    <col min="3" max="3" width="3" style="14" customWidth="1"/>
    <col min="4" max="4" width="3" style="14" hidden="1" customWidth="1"/>
    <col min="5" max="6" width="3" style="14" customWidth="1"/>
    <col min="7" max="7" width="3" style="14" hidden="1" customWidth="1"/>
    <col min="8" max="12" width="3" style="14" customWidth="1"/>
    <col min="13" max="13" width="3" style="14" hidden="1" customWidth="1"/>
    <col min="14" max="35" width="3" style="14" customWidth="1"/>
    <col min="36" max="36" width="3" style="14" hidden="1" customWidth="1"/>
    <col min="37" max="37" width="3" style="14" customWidth="1"/>
    <col min="38" max="38" width="3" style="14" hidden="1" customWidth="1"/>
    <col min="39" max="40" width="3" style="14" customWidth="1"/>
    <col min="41" max="41" width="3" style="14" hidden="1" customWidth="1"/>
    <col min="42" max="43" width="3" style="14" customWidth="1"/>
    <col min="44" max="44" width="3" style="14" hidden="1" customWidth="1"/>
    <col min="45" max="47" width="3" style="14" customWidth="1"/>
    <col min="48" max="48" width="3" style="14" hidden="1" customWidth="1"/>
    <col min="49" max="49" width="3" style="14" customWidth="1"/>
    <col min="50" max="50" width="3" style="14" hidden="1" customWidth="1"/>
    <col min="51" max="54" width="3" style="14" customWidth="1"/>
    <col min="55" max="55" width="3" style="14" hidden="1" customWidth="1"/>
    <col min="56" max="56" width="3" style="14" customWidth="1"/>
    <col min="57" max="57" width="2.875" style="14" customWidth="1"/>
    <col min="58" max="58" width="3" style="14" customWidth="1"/>
    <col min="59" max="59" width="4.5" style="14" hidden="1" customWidth="1"/>
    <col min="60" max="60" width="8.5" style="14" hidden="1" customWidth="1"/>
    <col min="61" max="61" width="7.5" style="14" hidden="1" customWidth="1"/>
    <col min="62" max="62" width="4.5" style="14" hidden="1" customWidth="1"/>
    <col min="63" max="63" width="19.375" style="14" hidden="1" customWidth="1"/>
    <col min="64" max="64" width="6.5" style="14" hidden="1" customWidth="1"/>
    <col min="65" max="65" width="16.125" style="14" hidden="1" customWidth="1"/>
    <col min="66" max="67" width="8.5" style="14" hidden="1" customWidth="1"/>
    <col min="68" max="68" width="7.5" style="14" hidden="1" customWidth="1"/>
    <col min="69" max="69" width="4.5" style="14" hidden="1" customWidth="1"/>
    <col min="70" max="77" width="5.5" style="14" hidden="1" customWidth="1"/>
    <col min="78" max="78" width="7.5" style="14" hidden="1" customWidth="1"/>
    <col min="79" max="80" width="5.5" style="14" hidden="1" customWidth="1"/>
    <col min="81" max="81" width="4.5" style="14" hidden="1" customWidth="1"/>
    <col min="82" max="89" width="5.5" style="14" hidden="1" customWidth="1"/>
    <col min="90" max="90" width="7.5" style="14" hidden="1" customWidth="1"/>
    <col min="91" max="92" width="5.5" style="14" hidden="1" customWidth="1"/>
    <col min="93" max="93" width="4.5" style="14" hidden="1" customWidth="1"/>
    <col min="94" max="94" width="13.875" style="14" hidden="1" customWidth="1"/>
    <col min="95" max="95" width="4.5" style="14" hidden="1" customWidth="1"/>
    <col min="96" max="96" width="15" style="14" hidden="1" customWidth="1"/>
    <col min="97" max="98" width="4.5" style="14" hidden="1" customWidth="1"/>
    <col min="99" max="99" width="21.625" style="14" hidden="1" customWidth="1"/>
    <col min="100" max="100" width="4.5" style="14" hidden="1" customWidth="1"/>
    <col min="101" max="101" width="21.625" style="14" hidden="1" customWidth="1"/>
    <col min="102" max="103" width="4.5" style="14" hidden="1" customWidth="1"/>
    <col min="104" max="167" width="5.625" style="14" hidden="1" customWidth="1"/>
    <col min="168" max="16384" width="0" style="14" hidden="1"/>
  </cols>
  <sheetData>
    <row r="1" spans="1:104" s="19" customFormat="1" ht="12.75" customHeight="1">
      <c r="A1" s="96" t="s">
        <v>217</v>
      </c>
      <c r="D1" s="95"/>
      <c r="G1" s="95"/>
      <c r="M1" s="95"/>
      <c r="AJ1" s="95"/>
      <c r="AL1" s="95"/>
      <c r="AO1" s="95"/>
      <c r="AR1" s="95"/>
      <c r="AV1" s="95"/>
      <c r="AX1" s="95"/>
      <c r="BC1" s="95"/>
      <c r="BE1" s="94" t="s">
        <v>188</v>
      </c>
      <c r="BF1" s="14"/>
      <c r="BG1" s="93" t="s">
        <v>216</v>
      </c>
      <c r="BH1" s="92"/>
      <c r="BI1" s="143" t="s">
        <v>215</v>
      </c>
      <c r="BJ1" s="143"/>
      <c r="BK1" s="143"/>
      <c r="BL1" s="143"/>
      <c r="BM1" s="143"/>
      <c r="BN1" s="143"/>
      <c r="BO1" s="143"/>
      <c r="BP1" s="143"/>
      <c r="BQ1" s="143"/>
      <c r="BR1" s="143"/>
      <c r="BS1" s="143"/>
      <c r="BT1" s="143"/>
      <c r="BU1" s="143"/>
      <c r="BV1" s="143"/>
      <c r="BW1" s="143"/>
      <c r="BX1" s="143"/>
      <c r="BY1" s="143"/>
      <c r="BZ1" s="14"/>
      <c r="CA1" s="14"/>
      <c r="CB1" s="14"/>
      <c r="CC1" s="14"/>
      <c r="CD1" s="14"/>
      <c r="CE1" s="14"/>
      <c r="CF1" s="14"/>
      <c r="CG1" s="14"/>
      <c r="CH1" s="14"/>
      <c r="CI1" s="14"/>
      <c r="CJ1" s="14"/>
      <c r="CK1" s="14"/>
      <c r="CL1" s="14"/>
      <c r="CM1" s="14"/>
      <c r="CN1" s="14"/>
      <c r="CO1" s="14"/>
      <c r="CP1" s="14"/>
      <c r="CQ1" s="14"/>
      <c r="CR1" s="14"/>
      <c r="CS1" s="14"/>
      <c r="CT1" s="14"/>
      <c r="CU1" s="14"/>
      <c r="CV1" s="14"/>
      <c r="CW1" s="14"/>
      <c r="CX1" s="14"/>
      <c r="CY1" s="14"/>
      <c r="CZ1" s="14"/>
    </row>
    <row r="2" spans="1:104" s="19" customFormat="1" ht="12.75" customHeight="1">
      <c r="T2" s="194" t="s">
        <v>17</v>
      </c>
      <c r="U2" s="194"/>
      <c r="V2" s="194"/>
      <c r="W2" s="194"/>
      <c r="X2" s="194"/>
      <c r="Y2" s="194"/>
      <c r="Z2" s="194"/>
      <c r="AA2" s="194"/>
      <c r="AB2" s="194"/>
      <c r="AC2" s="194"/>
      <c r="AK2" s="188" t="s">
        <v>1</v>
      </c>
      <c r="AL2" s="188"/>
      <c r="AM2" s="188"/>
      <c r="AN2" s="188"/>
      <c r="AO2" s="91"/>
      <c r="AP2" s="196">
        <v>45107</v>
      </c>
      <c r="AQ2" s="196"/>
      <c r="AR2" s="196"/>
      <c r="AS2" s="196"/>
      <c r="AT2" s="196"/>
      <c r="AU2" s="89"/>
      <c r="AV2" s="89"/>
      <c r="AW2" s="188" t="s">
        <v>3</v>
      </c>
      <c r="AX2" s="188"/>
      <c r="AY2" s="188"/>
      <c r="AZ2" s="188"/>
      <c r="BA2" s="188"/>
      <c r="BB2" s="197">
        <v>12345</v>
      </c>
      <c r="BC2" s="197"/>
      <c r="BD2" s="197"/>
      <c r="BE2" s="197"/>
      <c r="BF2" s="14"/>
      <c r="BG2" s="14"/>
      <c r="BH2" s="143" t="s">
        <v>214</v>
      </c>
      <c r="BI2" s="143"/>
      <c r="BJ2" s="143"/>
      <c r="BK2" s="143"/>
      <c r="BL2" s="143"/>
      <c r="BM2" s="143"/>
      <c r="BN2" s="143"/>
      <c r="BO2" s="143"/>
      <c r="BP2" s="143"/>
      <c r="BQ2" s="143"/>
      <c r="BR2" s="143"/>
      <c r="BS2" s="143"/>
      <c r="BT2" s="143"/>
      <c r="BU2" s="143"/>
      <c r="BV2" s="143"/>
      <c r="BW2" s="143"/>
      <c r="BX2" s="143"/>
      <c r="BY2" s="143"/>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row>
    <row r="3" spans="1:104" s="19" customFormat="1" ht="12.75" customHeight="1">
      <c r="B3" s="184" t="s">
        <v>0</v>
      </c>
      <c r="C3" s="184"/>
      <c r="D3" s="184"/>
      <c r="E3" s="184"/>
      <c r="F3" s="184"/>
      <c r="G3" s="184"/>
      <c r="H3" s="184"/>
      <c r="I3" s="184"/>
      <c r="J3" s="184"/>
      <c r="K3" s="184"/>
      <c r="L3" s="184"/>
      <c r="M3" s="184"/>
      <c r="N3" s="184"/>
      <c r="O3" s="184"/>
      <c r="P3" s="184"/>
      <c r="R3" s="89"/>
      <c r="S3" s="89"/>
      <c r="T3" s="194"/>
      <c r="U3" s="194"/>
      <c r="V3" s="194"/>
      <c r="W3" s="194"/>
      <c r="X3" s="194"/>
      <c r="Y3" s="194"/>
      <c r="Z3" s="194"/>
      <c r="AA3" s="194"/>
      <c r="AB3" s="194"/>
      <c r="AC3" s="194"/>
      <c r="AD3" s="89"/>
      <c r="AE3" s="89"/>
      <c r="AG3" s="89"/>
      <c r="AH3" s="89"/>
      <c r="AI3" s="89"/>
      <c r="AJ3" s="89"/>
      <c r="AK3" s="186" t="s">
        <v>23</v>
      </c>
      <c r="AL3" s="186"/>
      <c r="AM3" s="186"/>
      <c r="AN3" s="186"/>
      <c r="AO3" s="186"/>
      <c r="AP3" s="186"/>
      <c r="AQ3" s="187">
        <v>54321</v>
      </c>
      <c r="AR3" s="187"/>
      <c r="AS3" s="187"/>
      <c r="AT3" s="187"/>
      <c r="AU3" s="14"/>
      <c r="AV3" s="14"/>
      <c r="AW3" s="188" t="s">
        <v>82</v>
      </c>
      <c r="AX3" s="188"/>
      <c r="AY3" s="188"/>
      <c r="AZ3" s="188"/>
      <c r="BA3" s="188"/>
      <c r="BB3" s="187"/>
      <c r="BC3" s="187"/>
      <c r="BD3" s="189"/>
      <c r="BE3" s="189"/>
      <c r="BF3" s="14"/>
      <c r="BG3" s="14" t="s">
        <v>33</v>
      </c>
      <c r="BH3" s="14" t="s">
        <v>33</v>
      </c>
      <c r="BI3" s="14" t="s">
        <v>33</v>
      </c>
      <c r="BJ3" s="14" t="s">
        <v>33</v>
      </c>
      <c r="BK3" s="14" t="s">
        <v>33</v>
      </c>
      <c r="BL3" s="14" t="s">
        <v>33</v>
      </c>
      <c r="BM3" s="14" t="s">
        <v>33</v>
      </c>
      <c r="BN3" s="14" t="s">
        <v>33</v>
      </c>
      <c r="BO3" s="14" t="s">
        <v>33</v>
      </c>
      <c r="BP3" s="14" t="s">
        <v>33</v>
      </c>
      <c r="BQ3" s="14" t="s">
        <v>33</v>
      </c>
      <c r="BR3" s="14" t="s">
        <v>33</v>
      </c>
      <c r="BS3" s="14" t="s">
        <v>33</v>
      </c>
      <c r="BT3" s="14" t="s">
        <v>33</v>
      </c>
      <c r="BU3" s="14" t="s">
        <v>33</v>
      </c>
      <c r="BV3" s="14" t="s">
        <v>33</v>
      </c>
      <c r="BW3" s="14" t="s">
        <v>33</v>
      </c>
      <c r="BX3" s="14" t="s">
        <v>33</v>
      </c>
      <c r="BY3" s="14" t="s">
        <v>33</v>
      </c>
      <c r="BZ3" s="14" t="s">
        <v>33</v>
      </c>
      <c r="CA3" s="14" t="s">
        <v>33</v>
      </c>
      <c r="CB3" s="14" t="s">
        <v>33</v>
      </c>
      <c r="CC3" s="14" t="s">
        <v>33</v>
      </c>
      <c r="CD3" s="14" t="s">
        <v>33</v>
      </c>
      <c r="CE3" s="14" t="s">
        <v>33</v>
      </c>
      <c r="CF3" s="14" t="s">
        <v>33</v>
      </c>
      <c r="CG3" s="14" t="s">
        <v>33</v>
      </c>
      <c r="CH3" s="14" t="s">
        <v>33</v>
      </c>
      <c r="CI3" s="14" t="s">
        <v>33</v>
      </c>
      <c r="CJ3" s="14" t="s">
        <v>33</v>
      </c>
      <c r="CK3" s="14" t="s">
        <v>33</v>
      </c>
      <c r="CL3" s="14" t="s">
        <v>33</v>
      </c>
      <c r="CM3" s="14" t="s">
        <v>33</v>
      </c>
      <c r="CN3" s="14" t="s">
        <v>33</v>
      </c>
      <c r="CO3" s="14" t="s">
        <v>33</v>
      </c>
      <c r="CP3" s="14" t="s">
        <v>33</v>
      </c>
      <c r="CQ3" s="14" t="s">
        <v>33</v>
      </c>
      <c r="CR3" s="14" t="s">
        <v>33</v>
      </c>
      <c r="CS3" s="14" t="s">
        <v>33</v>
      </c>
      <c r="CT3" s="14" t="s">
        <v>33</v>
      </c>
      <c r="CU3" s="14" t="s">
        <v>33</v>
      </c>
      <c r="CV3" s="14" t="s">
        <v>33</v>
      </c>
      <c r="CW3" s="14" t="s">
        <v>33</v>
      </c>
      <c r="CX3" s="14" t="s">
        <v>33</v>
      </c>
      <c r="CY3" s="14" t="s">
        <v>33</v>
      </c>
      <c r="CZ3" s="14"/>
    </row>
    <row r="4" spans="1:104" s="19" customFormat="1" ht="12.75" customHeight="1" thickBot="1">
      <c r="B4" s="185"/>
      <c r="C4" s="185"/>
      <c r="D4" s="185"/>
      <c r="E4" s="185"/>
      <c r="F4" s="185"/>
      <c r="G4" s="185"/>
      <c r="H4" s="185"/>
      <c r="I4" s="185"/>
      <c r="J4" s="185"/>
      <c r="K4" s="185"/>
      <c r="L4" s="185"/>
      <c r="M4" s="185"/>
      <c r="N4" s="185"/>
      <c r="O4" s="185"/>
      <c r="P4" s="185"/>
      <c r="R4" s="89"/>
      <c r="S4" s="90"/>
      <c r="T4" s="195"/>
      <c r="U4" s="195"/>
      <c r="V4" s="195"/>
      <c r="W4" s="195"/>
      <c r="X4" s="195"/>
      <c r="Y4" s="195"/>
      <c r="Z4" s="195"/>
      <c r="AA4" s="195"/>
      <c r="AB4" s="195"/>
      <c r="AC4" s="195"/>
      <c r="AD4" s="90"/>
      <c r="AE4" s="89"/>
      <c r="AG4" s="177" t="s">
        <v>183</v>
      </c>
      <c r="AH4" s="177"/>
      <c r="AI4" s="177"/>
      <c r="AJ4" s="177"/>
      <c r="AK4" s="177"/>
      <c r="AL4" s="88"/>
      <c r="AM4" s="177" t="s">
        <v>218</v>
      </c>
      <c r="AN4" s="177"/>
      <c r="AO4" s="177"/>
      <c r="AP4" s="177"/>
      <c r="AQ4" s="177"/>
      <c r="AR4" s="177"/>
      <c r="AS4" s="177"/>
      <c r="AT4" s="177"/>
      <c r="AU4" s="177"/>
      <c r="AV4" s="177"/>
      <c r="AW4" s="177"/>
      <c r="AX4" s="177"/>
      <c r="AY4" s="177"/>
      <c r="AZ4" s="177"/>
      <c r="BA4" s="177"/>
      <c r="BB4" s="177"/>
      <c r="BC4" s="177"/>
      <c r="BD4" s="177"/>
      <c r="BE4" s="177"/>
      <c r="BF4" s="14"/>
      <c r="BG4" s="14"/>
      <c r="BH4" s="14"/>
      <c r="BI4" s="14"/>
      <c r="BR4" s="14"/>
      <c r="BS4" s="14"/>
      <c r="BT4" s="14"/>
      <c r="BU4" s="14"/>
      <c r="BV4" s="14"/>
      <c r="BW4" s="14"/>
      <c r="BX4" s="14"/>
      <c r="BY4" s="14"/>
      <c r="BZ4" s="14"/>
      <c r="CA4" s="14"/>
      <c r="CB4" s="14"/>
      <c r="CD4" s="14"/>
      <c r="CE4" s="14"/>
      <c r="CF4" s="14"/>
      <c r="CG4" s="14"/>
      <c r="CH4" s="14"/>
      <c r="CI4" s="14"/>
      <c r="CJ4" s="14"/>
    </row>
    <row r="5" spans="1:104" s="19" customFormat="1" ht="12.75" customHeight="1">
      <c r="B5" s="217" t="s">
        <v>103</v>
      </c>
      <c r="C5" s="217"/>
      <c r="D5" s="217"/>
      <c r="E5" s="217"/>
      <c r="F5" s="217"/>
      <c r="G5" s="217"/>
      <c r="H5" s="217"/>
      <c r="I5" s="217"/>
      <c r="J5" s="217"/>
      <c r="K5" s="217"/>
      <c r="L5" s="217"/>
      <c r="M5" s="217"/>
      <c r="N5" s="217"/>
      <c r="O5" s="217"/>
      <c r="P5" s="217"/>
      <c r="S5" s="219" t="s">
        <v>182</v>
      </c>
      <c r="T5" s="219"/>
      <c r="U5" s="219"/>
      <c r="V5" s="219"/>
      <c r="W5" s="219"/>
      <c r="X5" s="219"/>
      <c r="Y5" s="219"/>
      <c r="Z5" s="219"/>
      <c r="AA5" s="219"/>
      <c r="AB5" s="219"/>
      <c r="AC5" s="219"/>
      <c r="AD5" s="219"/>
      <c r="AM5" s="177" t="s">
        <v>219</v>
      </c>
      <c r="AN5" s="177"/>
      <c r="AO5" s="177"/>
      <c r="AP5" s="177"/>
      <c r="AQ5" s="177"/>
      <c r="AR5" s="177"/>
      <c r="AS5" s="177"/>
      <c r="AT5" s="177"/>
      <c r="AU5" s="177"/>
      <c r="AV5" s="177"/>
      <c r="AW5" s="177"/>
      <c r="AX5" s="177"/>
      <c r="AY5" s="177"/>
      <c r="AZ5" s="177"/>
      <c r="BA5" s="177"/>
      <c r="BB5" s="177"/>
      <c r="BC5" s="177"/>
      <c r="BD5" s="177"/>
      <c r="BE5" s="177"/>
      <c r="BF5" s="14"/>
      <c r="BG5" s="14"/>
      <c r="BH5" s="14"/>
      <c r="BI5" s="14"/>
      <c r="BR5" s="14"/>
      <c r="BS5" s="14"/>
      <c r="BT5" s="14"/>
      <c r="BU5" s="14"/>
      <c r="BV5" s="14"/>
      <c r="BW5" s="14"/>
      <c r="BX5" s="14"/>
      <c r="BY5" s="14"/>
      <c r="BZ5" s="14"/>
      <c r="CA5" s="14"/>
      <c r="CB5" s="14"/>
      <c r="CD5" s="14"/>
      <c r="CE5" s="14"/>
      <c r="CF5" s="14"/>
      <c r="CG5" s="14"/>
      <c r="CH5" s="14"/>
      <c r="CI5" s="14"/>
      <c r="CJ5" s="14"/>
    </row>
    <row r="6" spans="1:104" s="19" customFormat="1" ht="12.75" customHeight="1" thickBot="1">
      <c r="B6" s="218"/>
      <c r="C6" s="218"/>
      <c r="D6" s="218"/>
      <c r="E6" s="218"/>
      <c r="F6" s="218"/>
      <c r="G6" s="218"/>
      <c r="H6" s="218"/>
      <c r="I6" s="218"/>
      <c r="J6" s="218"/>
      <c r="K6" s="218"/>
      <c r="L6" s="218"/>
      <c r="M6" s="218"/>
      <c r="N6" s="218"/>
      <c r="O6" s="218"/>
      <c r="P6" s="218"/>
      <c r="S6" s="220"/>
      <c r="T6" s="220"/>
      <c r="U6" s="220"/>
      <c r="V6" s="220"/>
      <c r="W6" s="220"/>
      <c r="X6" s="220"/>
      <c r="Y6" s="220"/>
      <c r="Z6" s="220"/>
      <c r="AA6" s="220"/>
      <c r="AB6" s="220"/>
      <c r="AC6" s="220"/>
      <c r="AD6" s="220"/>
      <c r="AH6" s="221" t="s">
        <v>220</v>
      </c>
      <c r="AI6" s="221"/>
      <c r="AJ6" s="221"/>
      <c r="AK6" s="221"/>
      <c r="AL6" s="221"/>
      <c r="AM6" s="221"/>
      <c r="AN6" s="221"/>
      <c r="AO6" s="221"/>
      <c r="AP6" s="221"/>
      <c r="AQ6" s="221"/>
      <c r="AR6" s="221"/>
      <c r="AS6" s="221"/>
      <c r="AT6" s="221"/>
      <c r="AU6" s="221"/>
      <c r="AV6" s="221"/>
      <c r="AW6" s="221"/>
      <c r="AX6" s="221"/>
      <c r="AY6" s="221"/>
      <c r="AZ6" s="221"/>
      <c r="BA6" s="221"/>
      <c r="BB6" s="221"/>
      <c r="BC6" s="221"/>
      <c r="BD6" s="221"/>
      <c r="BE6" s="221"/>
      <c r="BF6" s="14"/>
      <c r="BG6" s="14"/>
      <c r="BH6" s="14"/>
      <c r="BI6" s="14"/>
      <c r="BR6" s="14"/>
      <c r="BS6" s="14"/>
      <c r="BT6" s="14"/>
      <c r="BU6" s="14"/>
      <c r="BV6" s="14"/>
      <c r="BW6" s="14"/>
      <c r="BX6" s="14"/>
      <c r="BY6" s="14"/>
      <c r="BZ6" s="14"/>
      <c r="CA6" s="14"/>
      <c r="CB6" s="14"/>
      <c r="CD6" s="14"/>
      <c r="CE6" s="14"/>
      <c r="CF6" s="14"/>
      <c r="CG6" s="14"/>
      <c r="CH6" s="14"/>
      <c r="CI6" s="14"/>
      <c r="CJ6" s="14"/>
    </row>
    <row r="7" spans="1:104" s="19" customFormat="1" ht="12.75" customHeight="1" thickTop="1">
      <c r="B7" s="222">
        <v>131010</v>
      </c>
      <c r="C7" s="222"/>
      <c r="D7" s="222"/>
      <c r="E7" s="222"/>
      <c r="F7" s="223" t="s">
        <v>225</v>
      </c>
      <c r="G7" s="223"/>
      <c r="H7" s="223"/>
      <c r="I7" s="223"/>
      <c r="J7" s="223"/>
      <c r="K7" s="223"/>
      <c r="L7" s="223"/>
      <c r="M7" s="223"/>
      <c r="N7" s="223"/>
      <c r="O7" s="223"/>
      <c r="P7" s="223"/>
      <c r="Q7" s="223"/>
      <c r="R7" s="223"/>
      <c r="S7" s="223"/>
      <c r="T7" s="223"/>
      <c r="U7" s="223"/>
      <c r="V7" s="223"/>
      <c r="W7" s="223"/>
      <c r="X7" s="223"/>
      <c r="Y7" s="223"/>
      <c r="Z7" s="223"/>
      <c r="AA7" s="223"/>
      <c r="AB7" s="223"/>
      <c r="AC7" s="223"/>
      <c r="AD7" s="223"/>
      <c r="AE7" s="223"/>
      <c r="AH7" s="221"/>
      <c r="AI7" s="221"/>
      <c r="AJ7" s="221"/>
      <c r="AK7" s="221"/>
      <c r="AL7" s="221"/>
      <c r="AM7" s="221"/>
      <c r="AN7" s="221"/>
      <c r="AO7" s="221"/>
      <c r="AP7" s="221"/>
      <c r="AQ7" s="221"/>
      <c r="AR7" s="221"/>
      <c r="AS7" s="221"/>
      <c r="AT7" s="221"/>
      <c r="AU7" s="221"/>
      <c r="AV7" s="221"/>
      <c r="AW7" s="221"/>
      <c r="AX7" s="221"/>
      <c r="AY7" s="221"/>
      <c r="AZ7" s="221"/>
      <c r="BA7" s="221"/>
      <c r="BB7" s="221"/>
      <c r="BC7" s="221"/>
      <c r="BD7" s="221"/>
      <c r="BE7" s="221"/>
      <c r="BF7" s="14"/>
      <c r="BG7" s="14"/>
      <c r="BH7" s="14"/>
      <c r="BI7" s="14"/>
      <c r="BK7" s="190" t="s">
        <v>205</v>
      </c>
      <c r="BL7" s="191"/>
      <c r="BR7" s="14"/>
      <c r="BS7" s="14"/>
      <c r="BT7" s="14"/>
      <c r="BU7" s="14"/>
      <c r="BV7" s="14"/>
      <c r="BW7" s="14"/>
      <c r="BX7" s="14"/>
      <c r="BY7" s="14"/>
      <c r="BZ7" s="14"/>
      <c r="CA7" s="14"/>
      <c r="CB7" s="14"/>
      <c r="CD7" s="14"/>
      <c r="CE7" s="14"/>
      <c r="CF7" s="14"/>
      <c r="CG7" s="14"/>
      <c r="CH7" s="14"/>
      <c r="CI7" s="14"/>
      <c r="CJ7" s="14"/>
    </row>
    <row r="8" spans="1:104" s="19" customFormat="1" ht="2.25" customHeight="1">
      <c r="BF8" s="14"/>
      <c r="BG8" s="14"/>
      <c r="BH8" s="14"/>
      <c r="BI8" s="14"/>
      <c r="BK8" s="192"/>
      <c r="BL8" s="193"/>
      <c r="BR8" s="14"/>
      <c r="BS8" s="14"/>
      <c r="BT8" s="14"/>
      <c r="BU8" s="14"/>
      <c r="BV8" s="14"/>
      <c r="BW8" s="14"/>
      <c r="BX8" s="14"/>
      <c r="BY8" s="14"/>
      <c r="BZ8" s="14"/>
      <c r="CA8" s="14"/>
      <c r="CB8" s="14"/>
      <c r="CD8" s="14"/>
      <c r="CE8" s="14"/>
      <c r="CF8" s="14"/>
      <c r="CG8" s="14"/>
      <c r="CH8" s="14"/>
      <c r="CI8" s="14"/>
      <c r="CJ8" s="14"/>
    </row>
    <row r="9" spans="1:104" s="19" customFormat="1" ht="12.75" customHeight="1" thickBot="1">
      <c r="B9" s="227" t="s">
        <v>19</v>
      </c>
      <c r="C9" s="227"/>
      <c r="D9" s="227"/>
      <c r="E9" s="227"/>
      <c r="F9" s="227"/>
      <c r="G9" s="227"/>
      <c r="H9" s="227"/>
      <c r="I9" s="227"/>
      <c r="J9" s="227"/>
      <c r="K9" s="227"/>
      <c r="L9" s="227"/>
      <c r="M9" s="227"/>
      <c r="N9" s="227"/>
      <c r="O9" s="227"/>
      <c r="P9" s="227"/>
      <c r="Q9" s="227"/>
      <c r="R9" s="227"/>
      <c r="S9" s="227"/>
      <c r="AG9" s="175" t="s">
        <v>187</v>
      </c>
      <c r="AH9" s="175"/>
      <c r="AI9" s="175"/>
      <c r="AK9" s="105" t="s">
        <v>221</v>
      </c>
      <c r="AL9" s="105"/>
      <c r="AM9" s="105"/>
      <c r="AN9" s="105"/>
      <c r="AO9" s="105"/>
      <c r="AP9" s="105"/>
      <c r="AQ9" s="105"/>
      <c r="AR9" s="105"/>
      <c r="AS9" s="105"/>
      <c r="AT9" s="105"/>
      <c r="BF9" s="14"/>
      <c r="BG9" s="14"/>
      <c r="BH9" s="14"/>
      <c r="BI9" s="14"/>
      <c r="BK9" s="102" t="s">
        <v>187</v>
      </c>
      <c r="BL9" s="103"/>
      <c r="BR9" s="14"/>
      <c r="BS9" s="14"/>
      <c r="BT9" s="14"/>
      <c r="BU9" s="14"/>
      <c r="BV9" s="14"/>
      <c r="BW9" s="14"/>
      <c r="BX9" s="14"/>
      <c r="BY9" s="14"/>
      <c r="BZ9" s="14"/>
      <c r="CA9" s="14"/>
      <c r="CB9" s="14"/>
      <c r="CD9" s="14"/>
      <c r="CE9" s="14"/>
      <c r="CF9" s="14"/>
      <c r="CG9" s="14"/>
      <c r="CH9" s="14"/>
      <c r="CI9" s="14"/>
      <c r="CJ9" s="14"/>
    </row>
    <row r="10" spans="1:104" s="19" customFormat="1" ht="12.75" customHeight="1" thickTop="1" thickBot="1">
      <c r="B10" s="204" t="s">
        <v>213</v>
      </c>
      <c r="C10" s="204"/>
      <c r="D10" s="204"/>
      <c r="E10" s="204"/>
      <c r="F10" s="224" t="s">
        <v>212</v>
      </c>
      <c r="G10" s="224"/>
      <c r="H10" s="224"/>
      <c r="I10" s="224"/>
      <c r="J10" s="224"/>
      <c r="K10" s="224"/>
      <c r="N10" s="207" t="s">
        <v>24</v>
      </c>
      <c r="O10" s="208"/>
      <c r="P10" s="209"/>
      <c r="Q10" s="198" t="s">
        <v>26</v>
      </c>
      <c r="R10" s="199"/>
      <c r="S10" s="199"/>
      <c r="T10" s="199"/>
      <c r="U10" s="200"/>
      <c r="V10" s="87"/>
      <c r="W10" s="86"/>
      <c r="X10" s="207" t="s">
        <v>189</v>
      </c>
      <c r="Y10" s="208"/>
      <c r="Z10" s="209"/>
      <c r="AA10" s="205" t="s">
        <v>209</v>
      </c>
      <c r="AB10" s="205"/>
      <c r="AC10" s="205"/>
      <c r="AD10" s="205"/>
      <c r="AE10" s="205"/>
      <c r="AG10" s="175" t="s">
        <v>20</v>
      </c>
      <c r="AH10" s="175"/>
      <c r="AI10" s="175"/>
      <c r="AK10" s="177" t="s">
        <v>184</v>
      </c>
      <c r="AL10" s="177"/>
      <c r="AM10" s="177"/>
      <c r="AN10" s="177"/>
      <c r="AO10" s="177"/>
      <c r="AP10" s="177"/>
      <c r="AQ10" s="177"/>
      <c r="AR10" s="177"/>
      <c r="AS10" s="177"/>
      <c r="AT10" s="177"/>
      <c r="AW10" s="175" t="s">
        <v>2</v>
      </c>
      <c r="AX10" s="175"/>
      <c r="AY10" s="175"/>
      <c r="AZ10" s="177" t="s">
        <v>222</v>
      </c>
      <c r="BA10" s="177"/>
      <c r="BB10" s="177"/>
      <c r="BC10" s="177"/>
      <c r="BD10" s="177"/>
      <c r="BE10" s="177"/>
      <c r="BF10" s="14"/>
      <c r="BG10" s="14"/>
      <c r="BH10" s="225" t="s">
        <v>42</v>
      </c>
      <c r="BI10" s="226"/>
      <c r="BK10" s="34">
        <f>SUBSTITUTE(SUBSTITUTE(SUBSTITUTE(SUBSTITUTE(SUBSTITUTE(SUBSTITUTE(SUBSTITUTE(SUBSTITUTE("0"&amp;TRIM(AK9),"T",""),"t",""),"Ｔ",""),"ｔ",""),"-",""),"－",""),"ｰ",""),"ー","")+0</f>
        <v>1123412341234</v>
      </c>
      <c r="BL10" s="85" t="b">
        <f>ISERROR(BK10)</f>
        <v>0</v>
      </c>
      <c r="BR10" s="14"/>
      <c r="BS10" s="14"/>
      <c r="BT10" s="14"/>
      <c r="BU10" s="14"/>
      <c r="BV10" s="14"/>
      <c r="BW10" s="14"/>
      <c r="BX10" s="14"/>
      <c r="BY10" s="14"/>
      <c r="BZ10" s="14"/>
      <c r="CA10" s="14"/>
      <c r="CB10" s="14"/>
      <c r="CD10" s="14"/>
      <c r="CE10" s="14"/>
      <c r="CF10" s="14"/>
      <c r="CG10" s="14"/>
      <c r="CH10" s="14"/>
      <c r="CI10" s="14"/>
      <c r="CJ10" s="14"/>
      <c r="CR10" s="178" t="s">
        <v>50</v>
      </c>
      <c r="CS10" s="179"/>
      <c r="CW10" s="178" t="s">
        <v>50</v>
      </c>
      <c r="CX10" s="179"/>
    </row>
    <row r="11" spans="1:104" s="19" customFormat="1" ht="12.75" customHeight="1" thickTop="1" thickBot="1">
      <c r="B11" s="204"/>
      <c r="C11" s="204"/>
      <c r="D11" s="204"/>
      <c r="E11" s="204"/>
      <c r="F11" s="224"/>
      <c r="G11" s="224"/>
      <c r="H11" s="224"/>
      <c r="I11" s="224"/>
      <c r="J11" s="224"/>
      <c r="K11" s="224"/>
      <c r="N11" s="210"/>
      <c r="O11" s="211"/>
      <c r="P11" s="212"/>
      <c r="Q11" s="201"/>
      <c r="R11" s="202"/>
      <c r="S11" s="202"/>
      <c r="T11" s="202"/>
      <c r="U11" s="203"/>
      <c r="V11" s="213">
        <f>IF(ISERROR(BH11),0,BH11)</f>
        <v>0.1</v>
      </c>
      <c r="W11" s="214"/>
      <c r="X11" s="210"/>
      <c r="Y11" s="211"/>
      <c r="Z11" s="212"/>
      <c r="AA11" s="205"/>
      <c r="AB11" s="205"/>
      <c r="AC11" s="205"/>
      <c r="AD11" s="205"/>
      <c r="AE11" s="205"/>
      <c r="AG11" s="175" t="s">
        <v>18</v>
      </c>
      <c r="AH11" s="175"/>
      <c r="AI11" s="175"/>
      <c r="AK11" s="177" t="s">
        <v>185</v>
      </c>
      <c r="AL11" s="177"/>
      <c r="AM11" s="177"/>
      <c r="AN11" s="177"/>
      <c r="AO11" s="177"/>
      <c r="AP11" s="177"/>
      <c r="AQ11" s="177"/>
      <c r="AR11" s="177"/>
      <c r="AS11" s="177"/>
      <c r="AT11" s="177"/>
      <c r="BF11" s="14"/>
      <c r="BG11" s="14"/>
      <c r="BH11" s="228">
        <f>VLOOKUP(Q10,$CR$17:$CS$21,2,FALSE)</f>
        <v>0.1</v>
      </c>
      <c r="BI11" s="229"/>
      <c r="BR11" s="14"/>
      <c r="BS11" s="14"/>
      <c r="BT11" s="14"/>
      <c r="BU11" s="14"/>
      <c r="BV11" s="14"/>
      <c r="BW11" s="14"/>
      <c r="BX11" s="14"/>
      <c r="BY11" s="14"/>
      <c r="BZ11" s="14"/>
      <c r="CA11" s="14"/>
      <c r="CB11" s="14"/>
      <c r="CD11" s="14"/>
      <c r="CE11" s="14"/>
      <c r="CF11" s="14"/>
      <c r="CG11" s="14"/>
      <c r="CH11" s="14"/>
      <c r="CI11" s="14"/>
      <c r="CJ11" s="14"/>
      <c r="CR11" s="180"/>
      <c r="CS11" s="181"/>
      <c r="CW11" s="180"/>
      <c r="CX11" s="181"/>
    </row>
    <row r="12" spans="1:104" s="19" customFormat="1" ht="2.25" customHeight="1" thickTop="1">
      <c r="BF12" s="14"/>
      <c r="BG12" s="14"/>
      <c r="BH12" s="84"/>
      <c r="BI12" s="84"/>
      <c r="BJ12" s="14"/>
      <c r="BK12" s="14"/>
      <c r="BL12" s="14"/>
      <c r="BM12" s="14"/>
      <c r="BQ12" s="14"/>
      <c r="BR12" s="14"/>
      <c r="BS12" s="14"/>
      <c r="BT12" s="14"/>
      <c r="BU12" s="14"/>
      <c r="BV12" s="14"/>
      <c r="BW12" s="14"/>
      <c r="BX12" s="14"/>
      <c r="BY12" s="14"/>
      <c r="BZ12" s="14"/>
      <c r="CA12" s="14"/>
      <c r="CB12" s="14"/>
      <c r="CC12" s="14"/>
      <c r="CD12" s="14"/>
      <c r="CE12" s="14"/>
      <c r="CF12" s="14"/>
      <c r="CG12" s="14"/>
      <c r="CH12" s="14"/>
      <c r="CI12" s="14"/>
      <c r="CJ12" s="14"/>
      <c r="CO12" s="14"/>
      <c r="CR12" s="180"/>
      <c r="CS12" s="181"/>
      <c r="CT12" s="14"/>
      <c r="CW12" s="180"/>
      <c r="CX12" s="181"/>
      <c r="CY12" s="14"/>
      <c r="CZ12" s="14"/>
    </row>
    <row r="13" spans="1:104" s="19" customFormat="1" ht="12.75" customHeight="1" thickBot="1">
      <c r="B13" s="230" t="s">
        <v>4</v>
      </c>
      <c r="C13" s="231"/>
      <c r="D13" s="231"/>
      <c r="E13" s="231"/>
      <c r="F13" s="231"/>
      <c r="G13" s="231"/>
      <c r="H13" s="231"/>
      <c r="I13" s="231"/>
      <c r="J13" s="231"/>
      <c r="K13" s="232"/>
      <c r="L13" s="169">
        <f>AZ52</f>
        <v>23751</v>
      </c>
      <c r="M13" s="170"/>
      <c r="N13" s="170"/>
      <c r="O13" s="170"/>
      <c r="P13" s="170"/>
      <c r="Q13" s="170"/>
      <c r="R13" s="170"/>
      <c r="S13" s="171"/>
      <c r="X13" s="204" t="s">
        <v>200</v>
      </c>
      <c r="Y13" s="204"/>
      <c r="Z13" s="204"/>
      <c r="AA13" s="204"/>
      <c r="AB13" s="204"/>
      <c r="AC13" s="205" t="s">
        <v>211</v>
      </c>
      <c r="AD13" s="205"/>
      <c r="AE13" s="205"/>
      <c r="AF13" s="14"/>
      <c r="AG13" s="175" t="s">
        <v>6</v>
      </c>
      <c r="AH13" s="175"/>
      <c r="AI13" s="175"/>
      <c r="AK13" s="176">
        <v>121</v>
      </c>
      <c r="AL13" s="176"/>
      <c r="AM13" s="176"/>
      <c r="AN13" s="177" t="s">
        <v>223</v>
      </c>
      <c r="AO13" s="177"/>
      <c r="AP13" s="177"/>
      <c r="AQ13" s="177"/>
      <c r="AR13" s="177"/>
      <c r="AS13" s="177"/>
      <c r="AT13" s="177"/>
      <c r="AU13" s="177"/>
      <c r="AV13" s="83"/>
      <c r="AW13" s="176">
        <v>130</v>
      </c>
      <c r="AX13" s="176"/>
      <c r="AY13" s="176"/>
      <c r="AZ13" s="177" t="s">
        <v>224</v>
      </c>
      <c r="BA13" s="177"/>
      <c r="BB13" s="177"/>
      <c r="BC13" s="177"/>
      <c r="BD13" s="177"/>
      <c r="BE13" s="177"/>
      <c r="BF13" s="14"/>
      <c r="BG13" s="14"/>
      <c r="BH13" s="14"/>
      <c r="BI13" s="14"/>
      <c r="BJ13" s="14"/>
      <c r="BK13" s="14"/>
      <c r="BL13" s="14"/>
      <c r="BM13" s="14"/>
      <c r="BN13" s="14" t="b">
        <f>AND($AC$13&lt;&gt;"税込",$V$11&lt;&gt;0)</f>
        <v>1</v>
      </c>
      <c r="BO13" s="14" t="b">
        <f>AND($AC$13="税込",$V$11&lt;&gt;0)</f>
        <v>0</v>
      </c>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82"/>
      <c r="CS13" s="183"/>
      <c r="CT13" s="14"/>
      <c r="CU13" s="14"/>
      <c r="CV13" s="14"/>
      <c r="CW13" s="182"/>
      <c r="CX13" s="183"/>
      <c r="CY13" s="14"/>
      <c r="CZ13" s="14"/>
    </row>
    <row r="14" spans="1:104" s="19" customFormat="1" ht="12.75" customHeight="1" thickTop="1">
      <c r="B14" s="233"/>
      <c r="C14" s="234"/>
      <c r="D14" s="234"/>
      <c r="E14" s="234"/>
      <c r="F14" s="234"/>
      <c r="G14" s="234"/>
      <c r="H14" s="234"/>
      <c r="I14" s="234"/>
      <c r="J14" s="234"/>
      <c r="K14" s="235"/>
      <c r="L14" s="172"/>
      <c r="M14" s="173"/>
      <c r="N14" s="173"/>
      <c r="O14" s="173"/>
      <c r="P14" s="173"/>
      <c r="Q14" s="173"/>
      <c r="R14" s="173"/>
      <c r="S14" s="174"/>
      <c r="X14" s="204"/>
      <c r="Y14" s="204"/>
      <c r="Z14" s="204"/>
      <c r="AA14" s="204"/>
      <c r="AB14" s="204"/>
      <c r="AC14" s="205"/>
      <c r="AD14" s="205"/>
      <c r="AE14" s="205"/>
      <c r="AK14" s="176" t="s">
        <v>16</v>
      </c>
      <c r="AL14" s="176"/>
      <c r="AM14" s="176"/>
      <c r="AN14" s="177">
        <v>1234567</v>
      </c>
      <c r="AO14" s="177"/>
      <c r="AP14" s="177"/>
      <c r="AQ14" s="177"/>
      <c r="AR14" s="177"/>
      <c r="AS14" s="177"/>
      <c r="AT14" s="206"/>
      <c r="AU14" s="206"/>
      <c r="AV14" s="83"/>
      <c r="AW14" s="177" t="s">
        <v>186</v>
      </c>
      <c r="AX14" s="177"/>
      <c r="AY14" s="177"/>
      <c r="AZ14" s="177"/>
      <c r="BA14" s="177"/>
      <c r="BB14" s="177"/>
      <c r="BC14" s="177"/>
      <c r="BD14" s="177"/>
      <c r="BE14" s="177"/>
      <c r="BF14" s="14"/>
      <c r="BG14" s="14"/>
      <c r="BH14" s="155" t="s">
        <v>38</v>
      </c>
      <c r="BI14" s="157"/>
      <c r="BJ14" s="14"/>
      <c r="BK14" s="190" t="s">
        <v>205</v>
      </c>
      <c r="BL14" s="191"/>
      <c r="BM14" s="14"/>
      <c r="BN14" s="155" t="s">
        <v>190</v>
      </c>
      <c r="BO14" s="156"/>
      <c r="BP14" s="157"/>
      <c r="BQ14" s="14"/>
      <c r="BR14" s="155" t="s">
        <v>28</v>
      </c>
      <c r="BS14" s="156"/>
      <c r="BT14" s="156"/>
      <c r="BU14" s="156"/>
      <c r="BV14" s="156"/>
      <c r="BW14" s="156"/>
      <c r="BX14" s="156"/>
      <c r="BY14" s="156"/>
      <c r="BZ14" s="161"/>
      <c r="CA14" s="161"/>
      <c r="CB14" s="157"/>
      <c r="CC14" s="14"/>
      <c r="CD14" s="155" t="s">
        <v>27</v>
      </c>
      <c r="CE14" s="156"/>
      <c r="CF14" s="156"/>
      <c r="CG14" s="156"/>
      <c r="CH14" s="156"/>
      <c r="CI14" s="156"/>
      <c r="CJ14" s="156"/>
      <c r="CK14" s="156"/>
      <c r="CL14" s="161"/>
      <c r="CM14" s="161"/>
      <c r="CN14" s="157"/>
      <c r="CO14" s="14"/>
      <c r="CP14" s="163" t="s">
        <v>40</v>
      </c>
      <c r="CQ14" s="164"/>
      <c r="CR14" s="164"/>
      <c r="CS14" s="165"/>
      <c r="CT14" s="14"/>
      <c r="CU14" s="163" t="s">
        <v>39</v>
      </c>
      <c r="CV14" s="164"/>
      <c r="CW14" s="164"/>
      <c r="CX14" s="165"/>
      <c r="CY14" s="14"/>
      <c r="CZ14" s="14"/>
    </row>
    <row r="15" spans="1:104" s="19" customFormat="1" ht="2.25" customHeight="1" thickBot="1">
      <c r="BF15" s="14"/>
      <c r="BG15" s="14"/>
      <c r="BH15" s="158"/>
      <c r="BI15" s="160"/>
      <c r="BJ15" s="14"/>
      <c r="BK15" s="192"/>
      <c r="BL15" s="193"/>
      <c r="BM15" s="14"/>
      <c r="BN15" s="158"/>
      <c r="BO15" s="159"/>
      <c r="BP15" s="160"/>
      <c r="BQ15" s="14"/>
      <c r="BR15" s="158"/>
      <c r="BS15" s="159"/>
      <c r="BT15" s="159"/>
      <c r="BU15" s="159"/>
      <c r="BV15" s="159"/>
      <c r="BW15" s="159"/>
      <c r="BX15" s="159"/>
      <c r="BY15" s="159"/>
      <c r="BZ15" s="162"/>
      <c r="CA15" s="162"/>
      <c r="CB15" s="160"/>
      <c r="CC15" s="14"/>
      <c r="CD15" s="158"/>
      <c r="CE15" s="159"/>
      <c r="CF15" s="159"/>
      <c r="CG15" s="159"/>
      <c r="CH15" s="159"/>
      <c r="CI15" s="159"/>
      <c r="CJ15" s="159"/>
      <c r="CK15" s="159"/>
      <c r="CL15" s="162"/>
      <c r="CM15" s="162"/>
      <c r="CN15" s="160"/>
      <c r="CO15" s="14"/>
      <c r="CP15" s="166"/>
      <c r="CQ15" s="167"/>
      <c r="CR15" s="167"/>
      <c r="CS15" s="168"/>
      <c r="CT15" s="14"/>
      <c r="CU15" s="166"/>
      <c r="CV15" s="167"/>
      <c r="CW15" s="167"/>
      <c r="CX15" s="168"/>
      <c r="CY15" s="14"/>
      <c r="CZ15" s="14"/>
    </row>
    <row r="16" spans="1:104" s="19" customFormat="1" ht="12.75" customHeight="1" thickTop="1" thickBot="1">
      <c r="B16" s="82"/>
      <c r="C16" s="146" t="s">
        <v>13</v>
      </c>
      <c r="D16" s="147"/>
      <c r="E16" s="148"/>
      <c r="F16" s="145" t="s">
        <v>35</v>
      </c>
      <c r="G16" s="145"/>
      <c r="H16" s="145"/>
      <c r="I16" s="145"/>
      <c r="J16" s="145"/>
      <c r="K16" s="145"/>
      <c r="L16" s="149" t="s">
        <v>210</v>
      </c>
      <c r="M16" s="150"/>
      <c r="N16" s="150"/>
      <c r="O16" s="150"/>
      <c r="P16" s="150"/>
      <c r="Q16" s="150"/>
      <c r="R16" s="150"/>
      <c r="S16" s="150"/>
      <c r="T16" s="150"/>
      <c r="U16" s="150"/>
      <c r="V16" s="150"/>
      <c r="W16" s="150"/>
      <c r="X16" s="150"/>
      <c r="Y16" s="150"/>
      <c r="Z16" s="150"/>
      <c r="AA16" s="150"/>
      <c r="AB16" s="150"/>
      <c r="AC16" s="150"/>
      <c r="AD16" s="150"/>
      <c r="AE16" s="150"/>
      <c r="AF16" s="150"/>
      <c r="AG16" s="150"/>
      <c r="AH16" s="151"/>
      <c r="AI16" s="152" t="s">
        <v>14</v>
      </c>
      <c r="AJ16" s="153"/>
      <c r="AK16" s="153"/>
      <c r="AL16" s="153"/>
      <c r="AM16" s="154"/>
      <c r="AN16" s="152" t="s">
        <v>15</v>
      </c>
      <c r="AO16" s="153"/>
      <c r="AP16" s="154"/>
      <c r="AQ16" s="152" t="str">
        <f>LEFT($AC$13,2)&amp;"単価"</f>
        <v>税抜単価</v>
      </c>
      <c r="AR16" s="153"/>
      <c r="AS16" s="153"/>
      <c r="AT16" s="154"/>
      <c r="AU16" s="144" t="str">
        <f>LEFT($AC$13,2)&amp;"金額"</f>
        <v>税抜金額</v>
      </c>
      <c r="AV16" s="144"/>
      <c r="AW16" s="144"/>
      <c r="AX16" s="144"/>
      <c r="AY16" s="144"/>
      <c r="AZ16" s="144"/>
      <c r="BA16" s="144"/>
      <c r="BB16" s="145" t="s">
        <v>22</v>
      </c>
      <c r="BC16" s="145"/>
      <c r="BD16" s="145"/>
      <c r="BE16" s="145"/>
      <c r="BF16" s="14"/>
      <c r="BG16" s="14"/>
      <c r="BH16" s="81" t="s">
        <v>36</v>
      </c>
      <c r="BI16" s="79" t="s">
        <v>37</v>
      </c>
      <c r="BJ16" s="78"/>
      <c r="BK16" s="215" t="str">
        <f>AU16</f>
        <v>税抜金額</v>
      </c>
      <c r="BL16" s="216"/>
      <c r="BM16" s="78"/>
      <c r="BN16" s="81" t="s">
        <v>196</v>
      </c>
      <c r="BO16" s="80" t="s">
        <v>197</v>
      </c>
      <c r="BP16" s="79" t="s">
        <v>195</v>
      </c>
      <c r="BQ16" s="78"/>
      <c r="BR16" s="81" t="s">
        <v>29</v>
      </c>
      <c r="BS16" s="80" t="s">
        <v>34</v>
      </c>
      <c r="BT16" s="80" t="s">
        <v>5</v>
      </c>
      <c r="BU16" s="80" t="s">
        <v>46</v>
      </c>
      <c r="BV16" s="80" t="s">
        <v>47</v>
      </c>
      <c r="BW16" s="80" t="s">
        <v>48</v>
      </c>
      <c r="BX16" s="80" t="s">
        <v>190</v>
      </c>
      <c r="BY16" s="80" t="s">
        <v>22</v>
      </c>
      <c r="BZ16" s="42" t="s">
        <v>49</v>
      </c>
      <c r="CA16" s="42" t="s">
        <v>193</v>
      </c>
      <c r="CB16" s="79" t="s">
        <v>25</v>
      </c>
      <c r="CC16" s="78"/>
      <c r="CD16" s="81" t="s">
        <v>29</v>
      </c>
      <c r="CE16" s="80" t="s">
        <v>34</v>
      </c>
      <c r="CF16" s="80" t="s">
        <v>5</v>
      </c>
      <c r="CG16" s="80" t="s">
        <v>46</v>
      </c>
      <c r="CH16" s="80" t="s">
        <v>47</v>
      </c>
      <c r="CI16" s="80" t="s">
        <v>48</v>
      </c>
      <c r="CJ16" s="80" t="s">
        <v>190</v>
      </c>
      <c r="CK16" s="80" t="s">
        <v>22</v>
      </c>
      <c r="CL16" s="42" t="s">
        <v>49</v>
      </c>
      <c r="CM16" s="42" t="s">
        <v>193</v>
      </c>
      <c r="CN16" s="79" t="s">
        <v>25</v>
      </c>
      <c r="CO16" s="14"/>
      <c r="CP16" s="77" t="s">
        <v>43</v>
      </c>
      <c r="CQ16" s="76" t="s">
        <v>45</v>
      </c>
      <c r="CR16" s="77" t="s">
        <v>44</v>
      </c>
      <c r="CS16" s="76" t="s">
        <v>45</v>
      </c>
      <c r="CT16" s="78"/>
      <c r="CU16" s="77" t="s">
        <v>43</v>
      </c>
      <c r="CV16" s="76" t="s">
        <v>45</v>
      </c>
      <c r="CW16" s="77" t="s">
        <v>44</v>
      </c>
      <c r="CX16" s="76" t="s">
        <v>45</v>
      </c>
      <c r="CY16" s="14"/>
      <c r="CZ16" s="14"/>
    </row>
    <row r="17" spans="2:127" s="19" customFormat="1" ht="12.75" customHeight="1" thickTop="1">
      <c r="B17" s="50">
        <v>1</v>
      </c>
      <c r="C17" s="128">
        <v>45046</v>
      </c>
      <c r="D17" s="129"/>
      <c r="E17" s="130"/>
      <c r="F17" s="131" t="s">
        <v>121</v>
      </c>
      <c r="G17" s="131"/>
      <c r="H17" s="131"/>
      <c r="I17" s="131"/>
      <c r="J17" s="131"/>
      <c r="K17" s="131"/>
      <c r="L17" s="132" t="s">
        <v>229</v>
      </c>
      <c r="M17" s="133"/>
      <c r="N17" s="133"/>
      <c r="O17" s="133"/>
      <c r="P17" s="133"/>
      <c r="Q17" s="133"/>
      <c r="R17" s="133"/>
      <c r="S17" s="133"/>
      <c r="T17" s="133"/>
      <c r="U17" s="133"/>
      <c r="V17" s="133"/>
      <c r="W17" s="133"/>
      <c r="X17" s="133"/>
      <c r="Y17" s="133"/>
      <c r="Z17" s="133"/>
      <c r="AA17" s="133"/>
      <c r="AB17" s="133"/>
      <c r="AC17" s="133"/>
      <c r="AD17" s="133"/>
      <c r="AE17" s="133"/>
      <c r="AF17" s="133"/>
      <c r="AG17" s="133"/>
      <c r="AH17" s="134"/>
      <c r="AI17" s="110">
        <v>10</v>
      </c>
      <c r="AJ17" s="111"/>
      <c r="AK17" s="111"/>
      <c r="AL17" s="111"/>
      <c r="AM17" s="112"/>
      <c r="AN17" s="113" t="s">
        <v>230</v>
      </c>
      <c r="AO17" s="114"/>
      <c r="AP17" s="115"/>
      <c r="AQ17" s="110">
        <v>2000</v>
      </c>
      <c r="AR17" s="111"/>
      <c r="AS17" s="111"/>
      <c r="AT17" s="112"/>
      <c r="AU17" s="116">
        <f>ROUND(AI17*AQ17,0)</f>
        <v>20000</v>
      </c>
      <c r="AV17" s="117"/>
      <c r="AW17" s="117"/>
      <c r="AX17" s="117"/>
      <c r="AY17" s="117"/>
      <c r="AZ17" s="117"/>
      <c r="BA17" s="118"/>
      <c r="BB17" s="119" t="s">
        <v>21</v>
      </c>
      <c r="BC17" s="120"/>
      <c r="BD17" s="120"/>
      <c r="BE17" s="121"/>
      <c r="BF17" s="14"/>
      <c r="BG17" s="14"/>
      <c r="BH17" s="70">
        <f t="shared" ref="BH17:BH46" si="0">VLOOKUP(F17,$CW$17:$CX$94,2,FALSE)</f>
        <v>18</v>
      </c>
      <c r="BI17" s="67">
        <f t="shared" ref="BI17:BI46" si="1">IF(ISERROR(BH17),0,BH17)</f>
        <v>18</v>
      </c>
      <c r="BJ17" s="24"/>
      <c r="BK17" s="75">
        <f t="shared" ref="BK17:BK46" si="2">AU17+0</f>
        <v>20000</v>
      </c>
      <c r="BL17" s="74" t="b">
        <f t="shared" ref="BL17:BL46" si="3">ISERROR(BK17)</f>
        <v>0</v>
      </c>
      <c r="BM17" s="24"/>
      <c r="BN17" s="73">
        <f t="shared" ref="BN17:BO46" si="4">IF(AND(BN$13,$BB17&lt;&gt;"非課税",$BL17=FALSE),ROUND($AU17,0),0)</f>
        <v>20000</v>
      </c>
      <c r="BO17" s="72">
        <f t="shared" si="4"/>
        <v>0</v>
      </c>
      <c r="BP17" s="71">
        <f t="shared" ref="BP17:BP46" si="5">IF($BL17=FALSE,ROUND($AU17,0)-BN17-BO17,0)</f>
        <v>0</v>
      </c>
      <c r="BQ17" s="24"/>
      <c r="BR17" s="70">
        <f t="shared" ref="BR17:BR46" si="6">IF(LEN(TRIM(C17))&gt;0,1,0)</f>
        <v>1</v>
      </c>
      <c r="BS17" s="69">
        <f t="shared" ref="BS17:BS46" si="7">IF(LEN(TRIM(F17))&gt;0,1,0)</f>
        <v>1</v>
      </c>
      <c r="BT17" s="69">
        <f t="shared" ref="BT17:BT46" si="8">IF(LEN(TRIM(L17))&gt;0,1,0)</f>
        <v>1</v>
      </c>
      <c r="BU17" s="69">
        <f t="shared" ref="BU17:BU46" si="9">IF(LEN(TRIM(AI17))&gt;0,1,0)</f>
        <v>1</v>
      </c>
      <c r="BV17" s="69">
        <f t="shared" ref="BV17:BV46" si="10">IF(LEN(TRIM(AN17))&gt;0,1,0)</f>
        <v>1</v>
      </c>
      <c r="BW17" s="69">
        <f t="shared" ref="BW17:BW46" si="11">IF(LEN(TRIM(AQ17))&gt;0,1,0)</f>
        <v>1</v>
      </c>
      <c r="BX17" s="69">
        <f t="shared" ref="BX17:BX46" si="12">IF(LEN(TRIM(AU17))&gt;0,1,0)</f>
        <v>1</v>
      </c>
      <c r="BY17" s="69">
        <f t="shared" ref="BY17:BY46" si="13">IF(LEN(TRIM(BB17))&gt;0,1,0)</f>
        <v>1</v>
      </c>
      <c r="BZ17" s="68">
        <f t="shared" ref="BZ17:BZ46" si="14">BS17+BU17+BV17+BW17</f>
        <v>4</v>
      </c>
      <c r="CA17" s="68">
        <f t="shared" ref="CA17:CA46" si="15">SUM(BR17:BY17)-BZ17</f>
        <v>4</v>
      </c>
      <c r="CB17" s="67">
        <f t="shared" ref="CB17:CB46" si="16">IF(CA17=4,6,CA17)</f>
        <v>6</v>
      </c>
      <c r="CC17" s="24"/>
      <c r="CD17" s="70">
        <f t="shared" ref="CD17:CD46" si="17">IF(LEN(TRIM(C17))=0,1,0)</f>
        <v>0</v>
      </c>
      <c r="CE17" s="69">
        <f t="shared" ref="CE17:CE46" si="18">IF(LEN(TRIM(F17))=0,1,0)</f>
        <v>0</v>
      </c>
      <c r="CF17" s="69">
        <f t="shared" ref="CF17:CF46" si="19">IF(LEN(TRIM(L17))=0,1,0)</f>
        <v>0</v>
      </c>
      <c r="CG17" s="69">
        <f t="shared" ref="CG17:CG46" si="20">IF(LEN(TRIM(AI17))=0,1,0)</f>
        <v>0</v>
      </c>
      <c r="CH17" s="69">
        <f t="shared" ref="CH17:CH46" si="21">IF(LEN(TRIM(AN17))=0,1,0)</f>
        <v>0</v>
      </c>
      <c r="CI17" s="69">
        <f t="shared" ref="CI17:CI46" si="22">IF(LEN(TRIM(AQ17))=0,1,0)</f>
        <v>0</v>
      </c>
      <c r="CJ17" s="69">
        <f t="shared" ref="CJ17:CJ46" si="23">IF(OR(AU17=0,LEN(TRIM(AU17))=0),1,0)</f>
        <v>0</v>
      </c>
      <c r="CK17" s="69">
        <f t="shared" ref="CK17:CK46" si="24">IF(LEN(TRIM(BB17))=0,1,0)</f>
        <v>0</v>
      </c>
      <c r="CL17" s="68">
        <f t="shared" ref="CL17:CL46" si="25">CE17+CG17+CH17+CI17</f>
        <v>0</v>
      </c>
      <c r="CM17" s="68">
        <f t="shared" ref="CM17:CM46" si="26">SUM(CD17:CK17)-CL17</f>
        <v>0</v>
      </c>
      <c r="CN17" s="67">
        <f t="shared" ref="CN17:CN46" si="27">IF(CM17=4,6,CM17)</f>
        <v>0</v>
      </c>
      <c r="CO17" s="14"/>
      <c r="CP17" s="18" t="s">
        <v>26</v>
      </c>
      <c r="CQ17" s="66">
        <v>0.1</v>
      </c>
      <c r="CR17" s="18" t="s">
        <v>11</v>
      </c>
      <c r="CS17" s="66">
        <v>0.08</v>
      </c>
      <c r="CT17" s="24"/>
      <c r="CU17" s="18" t="s">
        <v>104</v>
      </c>
      <c r="CV17" s="17">
        <v>1</v>
      </c>
      <c r="CW17" s="18" t="s">
        <v>104</v>
      </c>
      <c r="CX17" s="17">
        <v>1</v>
      </c>
      <c r="CY17" s="14"/>
      <c r="CZ17" s="14"/>
    </row>
    <row r="18" spans="2:127" s="19" customFormat="1" ht="12.75" customHeight="1">
      <c r="B18" s="50">
        <v>2</v>
      </c>
      <c r="C18" s="128">
        <v>43577</v>
      </c>
      <c r="D18" s="129"/>
      <c r="E18" s="130"/>
      <c r="F18" s="131"/>
      <c r="G18" s="131"/>
      <c r="H18" s="131"/>
      <c r="I18" s="131"/>
      <c r="J18" s="131"/>
      <c r="K18" s="131"/>
      <c r="L18" s="132" t="s">
        <v>233</v>
      </c>
      <c r="M18" s="133"/>
      <c r="N18" s="133"/>
      <c r="O18" s="133"/>
      <c r="P18" s="133"/>
      <c r="Q18" s="133"/>
      <c r="R18" s="133"/>
      <c r="S18" s="133"/>
      <c r="T18" s="133"/>
      <c r="U18" s="133"/>
      <c r="V18" s="133"/>
      <c r="W18" s="133"/>
      <c r="X18" s="133"/>
      <c r="Y18" s="133"/>
      <c r="Z18" s="133"/>
      <c r="AA18" s="133"/>
      <c r="AB18" s="133"/>
      <c r="AC18" s="133"/>
      <c r="AD18" s="133"/>
      <c r="AE18" s="133"/>
      <c r="AF18" s="133"/>
      <c r="AG18" s="133"/>
      <c r="AH18" s="134"/>
      <c r="AI18" s="110">
        <v>15</v>
      </c>
      <c r="AJ18" s="111"/>
      <c r="AK18" s="111"/>
      <c r="AL18" s="111"/>
      <c r="AM18" s="112"/>
      <c r="AN18" s="113" t="s">
        <v>234</v>
      </c>
      <c r="AO18" s="114"/>
      <c r="AP18" s="115"/>
      <c r="AQ18" s="110">
        <v>76.900000000000006</v>
      </c>
      <c r="AR18" s="111"/>
      <c r="AS18" s="111"/>
      <c r="AT18" s="112"/>
      <c r="AU18" s="116">
        <f t="shared" ref="AU18:AU19" si="28">ROUND(AI18*AQ18,0)</f>
        <v>1154</v>
      </c>
      <c r="AV18" s="117"/>
      <c r="AW18" s="117"/>
      <c r="AX18" s="117"/>
      <c r="AY18" s="117"/>
      <c r="AZ18" s="117"/>
      <c r="BA18" s="118"/>
      <c r="BB18" s="119" t="s">
        <v>21</v>
      </c>
      <c r="BC18" s="120"/>
      <c r="BD18" s="120"/>
      <c r="BE18" s="121"/>
      <c r="BF18" s="14"/>
      <c r="BG18" s="14"/>
      <c r="BH18" s="54" t="e">
        <f t="shared" si="0"/>
        <v>#N/A</v>
      </c>
      <c r="BI18" s="51">
        <f t="shared" si="1"/>
        <v>0</v>
      </c>
      <c r="BJ18" s="24"/>
      <c r="BK18" s="59">
        <f t="shared" si="2"/>
        <v>1154</v>
      </c>
      <c r="BL18" s="58" t="b">
        <f t="shared" si="3"/>
        <v>0</v>
      </c>
      <c r="BM18" s="24"/>
      <c r="BN18" s="57">
        <f t="shared" si="4"/>
        <v>1154</v>
      </c>
      <c r="BO18" s="56">
        <f t="shared" si="4"/>
        <v>0</v>
      </c>
      <c r="BP18" s="55">
        <f t="shared" si="5"/>
        <v>0</v>
      </c>
      <c r="BQ18" s="24"/>
      <c r="BR18" s="54">
        <f t="shared" si="6"/>
        <v>1</v>
      </c>
      <c r="BS18" s="53">
        <f t="shared" si="7"/>
        <v>0</v>
      </c>
      <c r="BT18" s="53">
        <f t="shared" si="8"/>
        <v>1</v>
      </c>
      <c r="BU18" s="53">
        <f t="shared" si="9"/>
        <v>1</v>
      </c>
      <c r="BV18" s="53">
        <f t="shared" si="10"/>
        <v>1</v>
      </c>
      <c r="BW18" s="53">
        <f t="shared" si="11"/>
        <v>1</v>
      </c>
      <c r="BX18" s="53">
        <f t="shared" si="12"/>
        <v>1</v>
      </c>
      <c r="BY18" s="53">
        <f t="shared" si="13"/>
        <v>1</v>
      </c>
      <c r="BZ18" s="52">
        <f t="shared" si="14"/>
        <v>3</v>
      </c>
      <c r="CA18" s="52">
        <f t="shared" si="15"/>
        <v>4</v>
      </c>
      <c r="CB18" s="51">
        <f t="shared" si="16"/>
        <v>6</v>
      </c>
      <c r="CC18" s="24"/>
      <c r="CD18" s="54">
        <f t="shared" si="17"/>
        <v>0</v>
      </c>
      <c r="CE18" s="53">
        <f t="shared" si="18"/>
        <v>1</v>
      </c>
      <c r="CF18" s="53">
        <f t="shared" si="19"/>
        <v>0</v>
      </c>
      <c r="CG18" s="53">
        <f t="shared" si="20"/>
        <v>0</v>
      </c>
      <c r="CH18" s="53">
        <f t="shared" si="21"/>
        <v>0</v>
      </c>
      <c r="CI18" s="53">
        <f t="shared" si="22"/>
        <v>0</v>
      </c>
      <c r="CJ18" s="53">
        <f t="shared" si="23"/>
        <v>0</v>
      </c>
      <c r="CK18" s="53">
        <f t="shared" si="24"/>
        <v>0</v>
      </c>
      <c r="CL18" s="52">
        <f t="shared" si="25"/>
        <v>1</v>
      </c>
      <c r="CM18" s="52">
        <f t="shared" si="26"/>
        <v>0</v>
      </c>
      <c r="CN18" s="51">
        <f t="shared" si="27"/>
        <v>0</v>
      </c>
      <c r="CO18" s="14"/>
      <c r="CP18" s="18" t="s">
        <v>11</v>
      </c>
      <c r="CQ18" s="66">
        <v>0.08</v>
      </c>
      <c r="CR18" s="18" t="s">
        <v>9</v>
      </c>
      <c r="CS18" s="66">
        <v>0.08</v>
      </c>
      <c r="CT18" s="24"/>
      <c r="CU18" s="18" t="s">
        <v>105</v>
      </c>
      <c r="CV18" s="17">
        <v>2</v>
      </c>
      <c r="CW18" s="18" t="s">
        <v>113</v>
      </c>
      <c r="CX18" s="17">
        <v>10</v>
      </c>
      <c r="CY18" s="14"/>
      <c r="CZ18" s="14"/>
    </row>
    <row r="19" spans="2:127" s="19" customFormat="1" ht="12.75" customHeight="1">
      <c r="B19" s="50">
        <v>3</v>
      </c>
      <c r="C19" s="128">
        <v>43577</v>
      </c>
      <c r="D19" s="129"/>
      <c r="E19" s="130"/>
      <c r="F19" s="131"/>
      <c r="G19" s="131"/>
      <c r="H19" s="131"/>
      <c r="I19" s="131"/>
      <c r="J19" s="131"/>
      <c r="K19" s="131"/>
      <c r="L19" s="132" t="s">
        <v>235</v>
      </c>
      <c r="M19" s="133"/>
      <c r="N19" s="133"/>
      <c r="O19" s="133"/>
      <c r="P19" s="133"/>
      <c r="Q19" s="133"/>
      <c r="R19" s="133"/>
      <c r="S19" s="133"/>
      <c r="T19" s="133"/>
      <c r="U19" s="133"/>
      <c r="V19" s="133"/>
      <c r="W19" s="133"/>
      <c r="X19" s="133"/>
      <c r="Y19" s="133"/>
      <c r="Z19" s="133"/>
      <c r="AA19" s="133"/>
      <c r="AB19" s="133"/>
      <c r="AC19" s="133"/>
      <c r="AD19" s="133"/>
      <c r="AE19" s="133"/>
      <c r="AF19" s="133"/>
      <c r="AG19" s="133"/>
      <c r="AH19" s="134"/>
      <c r="AI19" s="110">
        <v>15</v>
      </c>
      <c r="AJ19" s="111"/>
      <c r="AK19" s="111"/>
      <c r="AL19" s="111"/>
      <c r="AM19" s="112"/>
      <c r="AN19" s="113" t="s">
        <v>234</v>
      </c>
      <c r="AO19" s="114"/>
      <c r="AP19" s="115"/>
      <c r="AQ19" s="110">
        <v>32.1</v>
      </c>
      <c r="AR19" s="111"/>
      <c r="AS19" s="111"/>
      <c r="AT19" s="112"/>
      <c r="AU19" s="116">
        <f t="shared" si="28"/>
        <v>482</v>
      </c>
      <c r="AV19" s="117"/>
      <c r="AW19" s="117"/>
      <c r="AX19" s="117"/>
      <c r="AY19" s="117"/>
      <c r="AZ19" s="117"/>
      <c r="BA19" s="118"/>
      <c r="BB19" s="119" t="s">
        <v>10</v>
      </c>
      <c r="BC19" s="120"/>
      <c r="BD19" s="120"/>
      <c r="BE19" s="121"/>
      <c r="BF19" s="14"/>
      <c r="BG19" s="14"/>
      <c r="BH19" s="54" t="e">
        <f t="shared" si="0"/>
        <v>#N/A</v>
      </c>
      <c r="BI19" s="51">
        <f t="shared" si="1"/>
        <v>0</v>
      </c>
      <c r="BJ19" s="24"/>
      <c r="BK19" s="59">
        <f t="shared" si="2"/>
        <v>482</v>
      </c>
      <c r="BL19" s="58" t="b">
        <f t="shared" si="3"/>
        <v>0</v>
      </c>
      <c r="BM19" s="24"/>
      <c r="BN19" s="57">
        <f t="shared" si="4"/>
        <v>0</v>
      </c>
      <c r="BO19" s="56">
        <f t="shared" si="4"/>
        <v>0</v>
      </c>
      <c r="BP19" s="55">
        <f t="shared" si="5"/>
        <v>482</v>
      </c>
      <c r="BQ19" s="24"/>
      <c r="BR19" s="54">
        <f t="shared" si="6"/>
        <v>1</v>
      </c>
      <c r="BS19" s="53">
        <f t="shared" si="7"/>
        <v>0</v>
      </c>
      <c r="BT19" s="53">
        <f t="shared" si="8"/>
        <v>1</v>
      </c>
      <c r="BU19" s="53">
        <f t="shared" si="9"/>
        <v>1</v>
      </c>
      <c r="BV19" s="53">
        <f t="shared" si="10"/>
        <v>1</v>
      </c>
      <c r="BW19" s="53">
        <f t="shared" si="11"/>
        <v>1</v>
      </c>
      <c r="BX19" s="53">
        <f t="shared" si="12"/>
        <v>1</v>
      </c>
      <c r="BY19" s="53">
        <f t="shared" si="13"/>
        <v>1</v>
      </c>
      <c r="BZ19" s="52">
        <f t="shared" si="14"/>
        <v>3</v>
      </c>
      <c r="CA19" s="52">
        <f t="shared" si="15"/>
        <v>4</v>
      </c>
      <c r="CB19" s="51">
        <f t="shared" si="16"/>
        <v>6</v>
      </c>
      <c r="CC19" s="24"/>
      <c r="CD19" s="54">
        <f t="shared" si="17"/>
        <v>0</v>
      </c>
      <c r="CE19" s="53">
        <f t="shared" si="18"/>
        <v>1</v>
      </c>
      <c r="CF19" s="53">
        <f t="shared" si="19"/>
        <v>0</v>
      </c>
      <c r="CG19" s="53">
        <f t="shared" si="20"/>
        <v>0</v>
      </c>
      <c r="CH19" s="53">
        <f t="shared" si="21"/>
        <v>0</v>
      </c>
      <c r="CI19" s="53">
        <f t="shared" si="22"/>
        <v>0</v>
      </c>
      <c r="CJ19" s="53">
        <f t="shared" si="23"/>
        <v>0</v>
      </c>
      <c r="CK19" s="53">
        <f t="shared" si="24"/>
        <v>0</v>
      </c>
      <c r="CL19" s="52">
        <f t="shared" si="25"/>
        <v>1</v>
      </c>
      <c r="CM19" s="52">
        <f t="shared" si="26"/>
        <v>0</v>
      </c>
      <c r="CN19" s="51">
        <f t="shared" si="27"/>
        <v>0</v>
      </c>
      <c r="CO19" s="14"/>
      <c r="CP19" s="18" t="s">
        <v>10</v>
      </c>
      <c r="CQ19" s="66">
        <v>0</v>
      </c>
      <c r="CR19" s="18" t="s">
        <v>26</v>
      </c>
      <c r="CS19" s="66">
        <v>0.1</v>
      </c>
      <c r="CT19" s="24"/>
      <c r="CU19" s="18" t="s">
        <v>106</v>
      </c>
      <c r="CV19" s="17">
        <v>3</v>
      </c>
      <c r="CW19" s="18" t="s">
        <v>114</v>
      </c>
      <c r="CX19" s="17">
        <v>11</v>
      </c>
      <c r="CY19" s="14"/>
      <c r="CZ19" s="14"/>
    </row>
    <row r="20" spans="2:127" s="19" customFormat="1" ht="12.75" customHeight="1">
      <c r="B20" s="50">
        <v>4</v>
      </c>
      <c r="C20" s="128"/>
      <c r="D20" s="129"/>
      <c r="E20" s="130"/>
      <c r="F20" s="131"/>
      <c r="G20" s="131"/>
      <c r="H20" s="131"/>
      <c r="I20" s="131"/>
      <c r="J20" s="131"/>
      <c r="K20" s="131"/>
      <c r="L20" s="132"/>
      <c r="M20" s="133"/>
      <c r="N20" s="133"/>
      <c r="O20" s="133"/>
      <c r="P20" s="133"/>
      <c r="Q20" s="133"/>
      <c r="R20" s="133"/>
      <c r="S20" s="133"/>
      <c r="T20" s="133"/>
      <c r="U20" s="133"/>
      <c r="V20" s="133"/>
      <c r="W20" s="133"/>
      <c r="X20" s="133"/>
      <c r="Y20" s="133"/>
      <c r="Z20" s="133"/>
      <c r="AA20" s="133"/>
      <c r="AB20" s="133"/>
      <c r="AC20" s="133"/>
      <c r="AD20" s="133"/>
      <c r="AE20" s="133"/>
      <c r="AF20" s="133"/>
      <c r="AG20" s="133"/>
      <c r="AH20" s="134"/>
      <c r="AI20" s="110"/>
      <c r="AJ20" s="111"/>
      <c r="AK20" s="111"/>
      <c r="AL20" s="111"/>
      <c r="AM20" s="112"/>
      <c r="AN20" s="113"/>
      <c r="AO20" s="114"/>
      <c r="AP20" s="115"/>
      <c r="AQ20" s="110"/>
      <c r="AR20" s="111"/>
      <c r="AS20" s="111"/>
      <c r="AT20" s="112"/>
      <c r="AU20" s="116"/>
      <c r="AV20" s="117"/>
      <c r="AW20" s="117"/>
      <c r="AX20" s="117"/>
      <c r="AY20" s="117"/>
      <c r="AZ20" s="117"/>
      <c r="BA20" s="118"/>
      <c r="BB20" s="119"/>
      <c r="BC20" s="120"/>
      <c r="BD20" s="120"/>
      <c r="BE20" s="121"/>
      <c r="BF20" s="14"/>
      <c r="BG20" s="14"/>
      <c r="BH20" s="54" t="e">
        <f t="shared" si="0"/>
        <v>#N/A</v>
      </c>
      <c r="BI20" s="51">
        <f t="shared" si="1"/>
        <v>0</v>
      </c>
      <c r="BJ20" s="24"/>
      <c r="BK20" s="59">
        <f t="shared" si="2"/>
        <v>0</v>
      </c>
      <c r="BL20" s="58" t="b">
        <f t="shared" si="3"/>
        <v>0</v>
      </c>
      <c r="BM20" s="24"/>
      <c r="BN20" s="57">
        <f t="shared" si="4"/>
        <v>0</v>
      </c>
      <c r="BO20" s="56">
        <f t="shared" si="4"/>
        <v>0</v>
      </c>
      <c r="BP20" s="55">
        <f t="shared" si="5"/>
        <v>0</v>
      </c>
      <c r="BQ20" s="24"/>
      <c r="BR20" s="54">
        <f t="shared" si="6"/>
        <v>0</v>
      </c>
      <c r="BS20" s="53">
        <f t="shared" si="7"/>
        <v>0</v>
      </c>
      <c r="BT20" s="53">
        <f t="shared" si="8"/>
        <v>0</v>
      </c>
      <c r="BU20" s="53">
        <f t="shared" si="9"/>
        <v>0</v>
      </c>
      <c r="BV20" s="53">
        <f t="shared" si="10"/>
        <v>0</v>
      </c>
      <c r="BW20" s="53">
        <f t="shared" si="11"/>
        <v>0</v>
      </c>
      <c r="BX20" s="53">
        <f t="shared" si="12"/>
        <v>0</v>
      </c>
      <c r="BY20" s="53">
        <f t="shared" si="13"/>
        <v>0</v>
      </c>
      <c r="BZ20" s="52">
        <f t="shared" si="14"/>
        <v>0</v>
      </c>
      <c r="CA20" s="52">
        <f t="shared" si="15"/>
        <v>0</v>
      </c>
      <c r="CB20" s="51">
        <f t="shared" si="16"/>
        <v>0</v>
      </c>
      <c r="CC20" s="24"/>
      <c r="CD20" s="54">
        <f t="shared" si="17"/>
        <v>1</v>
      </c>
      <c r="CE20" s="53">
        <f t="shared" si="18"/>
        <v>1</v>
      </c>
      <c r="CF20" s="53">
        <f t="shared" si="19"/>
        <v>1</v>
      </c>
      <c r="CG20" s="53">
        <f t="shared" si="20"/>
        <v>1</v>
      </c>
      <c r="CH20" s="53">
        <f t="shared" si="21"/>
        <v>1</v>
      </c>
      <c r="CI20" s="53">
        <f t="shared" si="22"/>
        <v>1</v>
      </c>
      <c r="CJ20" s="53">
        <f t="shared" si="23"/>
        <v>1</v>
      </c>
      <c r="CK20" s="53">
        <f t="shared" si="24"/>
        <v>1</v>
      </c>
      <c r="CL20" s="52">
        <f t="shared" si="25"/>
        <v>4</v>
      </c>
      <c r="CM20" s="52">
        <f t="shared" si="26"/>
        <v>4</v>
      </c>
      <c r="CN20" s="51">
        <f t="shared" si="27"/>
        <v>6</v>
      </c>
      <c r="CO20" s="14"/>
      <c r="CP20" s="18" t="s">
        <v>9</v>
      </c>
      <c r="CQ20" s="66">
        <v>0.08</v>
      </c>
      <c r="CR20" s="18" t="s">
        <v>41</v>
      </c>
      <c r="CS20" s="66">
        <v>0.05</v>
      </c>
      <c r="CT20" s="24"/>
      <c r="CU20" s="18" t="s">
        <v>107</v>
      </c>
      <c r="CV20" s="17">
        <v>4</v>
      </c>
      <c r="CW20" s="18" t="s">
        <v>115</v>
      </c>
      <c r="CX20" s="17">
        <v>12</v>
      </c>
      <c r="CY20" s="14"/>
      <c r="CZ20" s="14"/>
    </row>
    <row r="21" spans="2:127" s="19" customFormat="1" ht="12.75" customHeight="1" thickBot="1">
      <c r="B21" s="50">
        <v>5</v>
      </c>
      <c r="C21" s="128"/>
      <c r="D21" s="129"/>
      <c r="E21" s="130"/>
      <c r="F21" s="131"/>
      <c r="G21" s="131"/>
      <c r="H21" s="131"/>
      <c r="I21" s="131"/>
      <c r="J21" s="131"/>
      <c r="K21" s="131"/>
      <c r="L21" s="132"/>
      <c r="M21" s="133"/>
      <c r="N21" s="133"/>
      <c r="O21" s="133"/>
      <c r="P21" s="133"/>
      <c r="Q21" s="133"/>
      <c r="R21" s="133"/>
      <c r="S21" s="133"/>
      <c r="T21" s="133"/>
      <c r="U21" s="133"/>
      <c r="V21" s="133"/>
      <c r="W21" s="133"/>
      <c r="X21" s="133"/>
      <c r="Y21" s="133"/>
      <c r="Z21" s="133"/>
      <c r="AA21" s="133"/>
      <c r="AB21" s="133"/>
      <c r="AC21" s="133"/>
      <c r="AD21" s="133"/>
      <c r="AE21" s="133"/>
      <c r="AF21" s="133"/>
      <c r="AG21" s="133"/>
      <c r="AH21" s="134"/>
      <c r="AI21" s="110"/>
      <c r="AJ21" s="111"/>
      <c r="AK21" s="111"/>
      <c r="AL21" s="111"/>
      <c r="AM21" s="112"/>
      <c r="AN21" s="113"/>
      <c r="AO21" s="114"/>
      <c r="AP21" s="115"/>
      <c r="AQ21" s="110"/>
      <c r="AR21" s="111"/>
      <c r="AS21" s="111"/>
      <c r="AT21" s="112"/>
      <c r="AU21" s="116"/>
      <c r="AV21" s="117"/>
      <c r="AW21" s="117"/>
      <c r="AX21" s="117"/>
      <c r="AY21" s="117"/>
      <c r="AZ21" s="117"/>
      <c r="BA21" s="118"/>
      <c r="BB21" s="119"/>
      <c r="BC21" s="120"/>
      <c r="BD21" s="120"/>
      <c r="BE21" s="121"/>
      <c r="BF21" s="14"/>
      <c r="BG21" s="14"/>
      <c r="BH21" s="54" t="e">
        <f t="shared" si="0"/>
        <v>#N/A</v>
      </c>
      <c r="BI21" s="51">
        <f t="shared" si="1"/>
        <v>0</v>
      </c>
      <c r="BJ21" s="24"/>
      <c r="BK21" s="59">
        <f t="shared" si="2"/>
        <v>0</v>
      </c>
      <c r="BL21" s="58" t="b">
        <f t="shared" si="3"/>
        <v>0</v>
      </c>
      <c r="BM21" s="24"/>
      <c r="BN21" s="57">
        <f t="shared" si="4"/>
        <v>0</v>
      </c>
      <c r="BO21" s="56">
        <f t="shared" si="4"/>
        <v>0</v>
      </c>
      <c r="BP21" s="55">
        <f t="shared" si="5"/>
        <v>0</v>
      </c>
      <c r="BQ21" s="24"/>
      <c r="BR21" s="54">
        <f t="shared" si="6"/>
        <v>0</v>
      </c>
      <c r="BS21" s="53">
        <f t="shared" si="7"/>
        <v>0</v>
      </c>
      <c r="BT21" s="53">
        <f t="shared" si="8"/>
        <v>0</v>
      </c>
      <c r="BU21" s="53">
        <f t="shared" si="9"/>
        <v>0</v>
      </c>
      <c r="BV21" s="53">
        <f t="shared" si="10"/>
        <v>0</v>
      </c>
      <c r="BW21" s="53">
        <f t="shared" si="11"/>
        <v>0</v>
      </c>
      <c r="BX21" s="53">
        <f t="shared" si="12"/>
        <v>0</v>
      </c>
      <c r="BY21" s="53">
        <f t="shared" si="13"/>
        <v>0</v>
      </c>
      <c r="BZ21" s="52">
        <f t="shared" si="14"/>
        <v>0</v>
      </c>
      <c r="CA21" s="52">
        <f t="shared" si="15"/>
        <v>0</v>
      </c>
      <c r="CB21" s="51">
        <f t="shared" si="16"/>
        <v>0</v>
      </c>
      <c r="CC21" s="24"/>
      <c r="CD21" s="54">
        <f t="shared" si="17"/>
        <v>1</v>
      </c>
      <c r="CE21" s="53">
        <f t="shared" si="18"/>
        <v>1</v>
      </c>
      <c r="CF21" s="53">
        <f t="shared" si="19"/>
        <v>1</v>
      </c>
      <c r="CG21" s="53">
        <f t="shared" si="20"/>
        <v>1</v>
      </c>
      <c r="CH21" s="53">
        <f t="shared" si="21"/>
        <v>1</v>
      </c>
      <c r="CI21" s="53">
        <f t="shared" si="22"/>
        <v>1</v>
      </c>
      <c r="CJ21" s="53">
        <f t="shared" si="23"/>
        <v>1</v>
      </c>
      <c r="CK21" s="53">
        <f t="shared" si="24"/>
        <v>1</v>
      </c>
      <c r="CL21" s="52">
        <f t="shared" si="25"/>
        <v>4</v>
      </c>
      <c r="CM21" s="52">
        <f t="shared" si="26"/>
        <v>4</v>
      </c>
      <c r="CN21" s="51">
        <f t="shared" si="27"/>
        <v>6</v>
      </c>
      <c r="CO21" s="14"/>
      <c r="CP21" s="16" t="s">
        <v>41</v>
      </c>
      <c r="CQ21" s="65">
        <v>0.05</v>
      </c>
      <c r="CR21" s="16" t="s">
        <v>10</v>
      </c>
      <c r="CS21" s="65">
        <v>0</v>
      </c>
      <c r="CT21" s="24"/>
      <c r="CU21" s="18" t="s">
        <v>108</v>
      </c>
      <c r="CV21" s="17">
        <v>5</v>
      </c>
      <c r="CW21" s="18" t="s">
        <v>116</v>
      </c>
      <c r="CX21" s="17">
        <v>13</v>
      </c>
      <c r="CY21" s="14"/>
      <c r="CZ21" s="14"/>
    </row>
    <row r="22" spans="2:127" s="19" customFormat="1" ht="12.75" customHeight="1" thickTop="1" thickBot="1">
      <c r="B22" s="50">
        <v>6</v>
      </c>
      <c r="C22" s="128"/>
      <c r="D22" s="129"/>
      <c r="E22" s="130"/>
      <c r="F22" s="131"/>
      <c r="G22" s="131"/>
      <c r="H22" s="131"/>
      <c r="I22" s="131"/>
      <c r="J22" s="131"/>
      <c r="K22" s="131"/>
      <c r="L22" s="132"/>
      <c r="M22" s="133"/>
      <c r="N22" s="133"/>
      <c r="O22" s="133"/>
      <c r="P22" s="133"/>
      <c r="Q22" s="133"/>
      <c r="R22" s="133"/>
      <c r="S22" s="133"/>
      <c r="T22" s="133"/>
      <c r="U22" s="133"/>
      <c r="V22" s="133"/>
      <c r="W22" s="133"/>
      <c r="X22" s="133"/>
      <c r="Y22" s="133"/>
      <c r="Z22" s="133"/>
      <c r="AA22" s="133"/>
      <c r="AB22" s="133"/>
      <c r="AC22" s="133"/>
      <c r="AD22" s="133"/>
      <c r="AE22" s="133"/>
      <c r="AF22" s="133"/>
      <c r="AG22" s="133"/>
      <c r="AH22" s="134"/>
      <c r="AI22" s="110"/>
      <c r="AJ22" s="111"/>
      <c r="AK22" s="111"/>
      <c r="AL22" s="111"/>
      <c r="AM22" s="112"/>
      <c r="AN22" s="113"/>
      <c r="AO22" s="114"/>
      <c r="AP22" s="115"/>
      <c r="AQ22" s="110"/>
      <c r="AR22" s="111"/>
      <c r="AS22" s="111"/>
      <c r="AT22" s="112"/>
      <c r="AU22" s="116"/>
      <c r="AV22" s="117"/>
      <c r="AW22" s="117"/>
      <c r="AX22" s="117"/>
      <c r="AY22" s="117"/>
      <c r="AZ22" s="117"/>
      <c r="BA22" s="118"/>
      <c r="BB22" s="119"/>
      <c r="BC22" s="120"/>
      <c r="BD22" s="120"/>
      <c r="BE22" s="121"/>
      <c r="BF22" s="14"/>
      <c r="BG22" s="14"/>
      <c r="BH22" s="54" t="e">
        <f t="shared" si="0"/>
        <v>#N/A</v>
      </c>
      <c r="BI22" s="51">
        <f t="shared" si="1"/>
        <v>0</v>
      </c>
      <c r="BJ22" s="14"/>
      <c r="BK22" s="59">
        <f t="shared" si="2"/>
        <v>0</v>
      </c>
      <c r="BL22" s="58" t="b">
        <f t="shared" si="3"/>
        <v>0</v>
      </c>
      <c r="BM22" s="14"/>
      <c r="BN22" s="57">
        <f t="shared" si="4"/>
        <v>0</v>
      </c>
      <c r="BO22" s="56">
        <f t="shared" si="4"/>
        <v>0</v>
      </c>
      <c r="BP22" s="55">
        <f t="shared" si="5"/>
        <v>0</v>
      </c>
      <c r="BQ22" s="14"/>
      <c r="BR22" s="54">
        <f t="shared" si="6"/>
        <v>0</v>
      </c>
      <c r="BS22" s="53">
        <f t="shared" si="7"/>
        <v>0</v>
      </c>
      <c r="BT22" s="53">
        <f t="shared" si="8"/>
        <v>0</v>
      </c>
      <c r="BU22" s="53">
        <f t="shared" si="9"/>
        <v>0</v>
      </c>
      <c r="BV22" s="53">
        <f t="shared" si="10"/>
        <v>0</v>
      </c>
      <c r="BW22" s="53">
        <f t="shared" si="11"/>
        <v>0</v>
      </c>
      <c r="BX22" s="53">
        <f t="shared" si="12"/>
        <v>0</v>
      </c>
      <c r="BY22" s="53">
        <f t="shared" si="13"/>
        <v>0</v>
      </c>
      <c r="BZ22" s="52">
        <f t="shared" si="14"/>
        <v>0</v>
      </c>
      <c r="CA22" s="52">
        <f t="shared" si="15"/>
        <v>0</v>
      </c>
      <c r="CB22" s="51">
        <f t="shared" si="16"/>
        <v>0</v>
      </c>
      <c r="CC22" s="14"/>
      <c r="CD22" s="54">
        <f t="shared" si="17"/>
        <v>1</v>
      </c>
      <c r="CE22" s="53">
        <f t="shared" si="18"/>
        <v>1</v>
      </c>
      <c r="CF22" s="53">
        <f t="shared" si="19"/>
        <v>1</v>
      </c>
      <c r="CG22" s="53">
        <f t="shared" si="20"/>
        <v>1</v>
      </c>
      <c r="CH22" s="53">
        <f t="shared" si="21"/>
        <v>1</v>
      </c>
      <c r="CI22" s="53">
        <f t="shared" si="22"/>
        <v>1</v>
      </c>
      <c r="CJ22" s="53">
        <f t="shared" si="23"/>
        <v>1</v>
      </c>
      <c r="CK22" s="53">
        <f t="shared" si="24"/>
        <v>1</v>
      </c>
      <c r="CL22" s="52">
        <f t="shared" si="25"/>
        <v>4</v>
      </c>
      <c r="CM22" s="52">
        <f t="shared" si="26"/>
        <v>4</v>
      </c>
      <c r="CN22" s="51">
        <f t="shared" si="27"/>
        <v>6</v>
      </c>
      <c r="CO22" s="14"/>
      <c r="CP22" s="14"/>
      <c r="CQ22" s="14"/>
      <c r="CT22" s="14"/>
      <c r="CU22" s="18" t="s">
        <v>109</v>
      </c>
      <c r="CV22" s="17">
        <v>6</v>
      </c>
      <c r="CW22" s="18" t="s">
        <v>117</v>
      </c>
      <c r="CX22" s="17">
        <v>14</v>
      </c>
      <c r="CY22" s="14"/>
      <c r="CZ22" s="14"/>
    </row>
    <row r="23" spans="2:127" s="19" customFormat="1" ht="12.75" customHeight="1" thickTop="1" thickBot="1">
      <c r="B23" s="50">
        <v>7</v>
      </c>
      <c r="C23" s="128"/>
      <c r="D23" s="129"/>
      <c r="E23" s="130"/>
      <c r="F23" s="131"/>
      <c r="G23" s="131"/>
      <c r="H23" s="131"/>
      <c r="I23" s="131"/>
      <c r="J23" s="131"/>
      <c r="K23" s="131"/>
      <c r="L23" s="132"/>
      <c r="M23" s="133"/>
      <c r="N23" s="133"/>
      <c r="O23" s="133"/>
      <c r="P23" s="133"/>
      <c r="Q23" s="133"/>
      <c r="R23" s="133"/>
      <c r="S23" s="133"/>
      <c r="T23" s="133"/>
      <c r="U23" s="133"/>
      <c r="V23" s="133"/>
      <c r="W23" s="133"/>
      <c r="X23" s="133"/>
      <c r="Y23" s="133"/>
      <c r="Z23" s="133"/>
      <c r="AA23" s="133"/>
      <c r="AB23" s="133"/>
      <c r="AC23" s="133"/>
      <c r="AD23" s="133"/>
      <c r="AE23" s="133"/>
      <c r="AF23" s="133"/>
      <c r="AG23" s="133"/>
      <c r="AH23" s="134"/>
      <c r="AI23" s="110"/>
      <c r="AJ23" s="111"/>
      <c r="AK23" s="111"/>
      <c r="AL23" s="111"/>
      <c r="AM23" s="112"/>
      <c r="AN23" s="113"/>
      <c r="AO23" s="114"/>
      <c r="AP23" s="115"/>
      <c r="AQ23" s="110"/>
      <c r="AR23" s="111"/>
      <c r="AS23" s="111"/>
      <c r="AT23" s="112"/>
      <c r="AU23" s="116"/>
      <c r="AV23" s="117"/>
      <c r="AW23" s="117"/>
      <c r="AX23" s="117"/>
      <c r="AY23" s="117"/>
      <c r="AZ23" s="117"/>
      <c r="BA23" s="118"/>
      <c r="BB23" s="119"/>
      <c r="BC23" s="120"/>
      <c r="BD23" s="120"/>
      <c r="BE23" s="121"/>
      <c r="BF23" s="14"/>
      <c r="BG23" s="14"/>
      <c r="BH23" s="54" t="e">
        <f t="shared" si="0"/>
        <v>#N/A</v>
      </c>
      <c r="BI23" s="51">
        <f t="shared" si="1"/>
        <v>0</v>
      </c>
      <c r="BJ23" s="14"/>
      <c r="BK23" s="59">
        <f t="shared" si="2"/>
        <v>0</v>
      </c>
      <c r="BL23" s="58" t="b">
        <f t="shared" si="3"/>
        <v>0</v>
      </c>
      <c r="BM23" s="14"/>
      <c r="BN23" s="57">
        <f t="shared" si="4"/>
        <v>0</v>
      </c>
      <c r="BO23" s="56">
        <f t="shared" si="4"/>
        <v>0</v>
      </c>
      <c r="BP23" s="55">
        <f t="shared" si="5"/>
        <v>0</v>
      </c>
      <c r="BQ23" s="14"/>
      <c r="BR23" s="54">
        <f t="shared" si="6"/>
        <v>0</v>
      </c>
      <c r="BS23" s="53">
        <f t="shared" si="7"/>
        <v>0</v>
      </c>
      <c r="BT23" s="53">
        <f t="shared" si="8"/>
        <v>0</v>
      </c>
      <c r="BU23" s="53">
        <f t="shared" si="9"/>
        <v>0</v>
      </c>
      <c r="BV23" s="53">
        <f t="shared" si="10"/>
        <v>0</v>
      </c>
      <c r="BW23" s="53">
        <f t="shared" si="11"/>
        <v>0</v>
      </c>
      <c r="BX23" s="53">
        <f t="shared" si="12"/>
        <v>0</v>
      </c>
      <c r="BY23" s="53">
        <f t="shared" si="13"/>
        <v>0</v>
      </c>
      <c r="BZ23" s="52">
        <f t="shared" si="14"/>
        <v>0</v>
      </c>
      <c r="CA23" s="52">
        <f t="shared" si="15"/>
        <v>0</v>
      </c>
      <c r="CB23" s="51">
        <f t="shared" si="16"/>
        <v>0</v>
      </c>
      <c r="CC23" s="14"/>
      <c r="CD23" s="54">
        <f t="shared" si="17"/>
        <v>1</v>
      </c>
      <c r="CE23" s="53">
        <f t="shared" si="18"/>
        <v>1</v>
      </c>
      <c r="CF23" s="53">
        <f t="shared" si="19"/>
        <v>1</v>
      </c>
      <c r="CG23" s="53">
        <f t="shared" si="20"/>
        <v>1</v>
      </c>
      <c r="CH23" s="53">
        <f t="shared" si="21"/>
        <v>1</v>
      </c>
      <c r="CI23" s="53">
        <f t="shared" si="22"/>
        <v>1</v>
      </c>
      <c r="CJ23" s="53">
        <f t="shared" si="23"/>
        <v>1</v>
      </c>
      <c r="CK23" s="53">
        <f t="shared" si="24"/>
        <v>1</v>
      </c>
      <c r="CL23" s="52">
        <f t="shared" si="25"/>
        <v>4</v>
      </c>
      <c r="CM23" s="52">
        <f t="shared" si="26"/>
        <v>4</v>
      </c>
      <c r="CN23" s="51">
        <f t="shared" si="27"/>
        <v>6</v>
      </c>
      <c r="CO23" s="14"/>
      <c r="CP23" s="64" t="s">
        <v>189</v>
      </c>
      <c r="CQ23" s="14"/>
      <c r="CT23" s="14"/>
      <c r="CU23" s="18" t="s">
        <v>110</v>
      </c>
      <c r="CV23" s="17">
        <v>7</v>
      </c>
      <c r="CW23" s="18" t="s">
        <v>118</v>
      </c>
      <c r="CX23" s="17">
        <v>15</v>
      </c>
      <c r="CY23" s="14"/>
      <c r="CZ23" s="14"/>
    </row>
    <row r="24" spans="2:127" s="19" customFormat="1" ht="12.75" customHeight="1" thickTop="1">
      <c r="B24" s="50">
        <v>8</v>
      </c>
      <c r="C24" s="128"/>
      <c r="D24" s="129"/>
      <c r="E24" s="130"/>
      <c r="F24" s="131"/>
      <c r="G24" s="131"/>
      <c r="H24" s="131"/>
      <c r="I24" s="131"/>
      <c r="J24" s="131"/>
      <c r="K24" s="131"/>
      <c r="L24" s="132"/>
      <c r="M24" s="133"/>
      <c r="N24" s="133"/>
      <c r="O24" s="133"/>
      <c r="P24" s="133"/>
      <c r="Q24" s="133"/>
      <c r="R24" s="133"/>
      <c r="S24" s="133"/>
      <c r="T24" s="133"/>
      <c r="U24" s="133"/>
      <c r="V24" s="133"/>
      <c r="W24" s="133"/>
      <c r="X24" s="133"/>
      <c r="Y24" s="133"/>
      <c r="Z24" s="133"/>
      <c r="AA24" s="133"/>
      <c r="AB24" s="133"/>
      <c r="AC24" s="133"/>
      <c r="AD24" s="133"/>
      <c r="AE24" s="133"/>
      <c r="AF24" s="133"/>
      <c r="AG24" s="133"/>
      <c r="AH24" s="134"/>
      <c r="AI24" s="110"/>
      <c r="AJ24" s="111"/>
      <c r="AK24" s="111"/>
      <c r="AL24" s="111"/>
      <c r="AM24" s="112"/>
      <c r="AN24" s="113"/>
      <c r="AO24" s="114"/>
      <c r="AP24" s="115"/>
      <c r="AQ24" s="110"/>
      <c r="AR24" s="111"/>
      <c r="AS24" s="111"/>
      <c r="AT24" s="112"/>
      <c r="AU24" s="116"/>
      <c r="AV24" s="117"/>
      <c r="AW24" s="117"/>
      <c r="AX24" s="117"/>
      <c r="AY24" s="117"/>
      <c r="AZ24" s="117"/>
      <c r="BA24" s="118"/>
      <c r="BB24" s="119"/>
      <c r="BC24" s="120"/>
      <c r="BD24" s="120"/>
      <c r="BE24" s="121"/>
      <c r="BF24" s="14"/>
      <c r="BG24" s="14"/>
      <c r="BH24" s="54" t="e">
        <f t="shared" si="0"/>
        <v>#N/A</v>
      </c>
      <c r="BI24" s="51">
        <f t="shared" si="1"/>
        <v>0</v>
      </c>
      <c r="BJ24" s="14"/>
      <c r="BK24" s="59">
        <f t="shared" si="2"/>
        <v>0</v>
      </c>
      <c r="BL24" s="58" t="b">
        <f t="shared" si="3"/>
        <v>0</v>
      </c>
      <c r="BM24" s="14"/>
      <c r="BN24" s="57">
        <f t="shared" si="4"/>
        <v>0</v>
      </c>
      <c r="BO24" s="56">
        <f t="shared" si="4"/>
        <v>0</v>
      </c>
      <c r="BP24" s="55">
        <f t="shared" si="5"/>
        <v>0</v>
      </c>
      <c r="BQ24" s="14"/>
      <c r="BR24" s="54">
        <f t="shared" si="6"/>
        <v>0</v>
      </c>
      <c r="BS24" s="53">
        <f t="shared" si="7"/>
        <v>0</v>
      </c>
      <c r="BT24" s="53">
        <f t="shared" si="8"/>
        <v>0</v>
      </c>
      <c r="BU24" s="53">
        <f t="shared" si="9"/>
        <v>0</v>
      </c>
      <c r="BV24" s="53">
        <f t="shared" si="10"/>
        <v>0</v>
      </c>
      <c r="BW24" s="53">
        <f t="shared" si="11"/>
        <v>0</v>
      </c>
      <c r="BX24" s="53">
        <f t="shared" si="12"/>
        <v>0</v>
      </c>
      <c r="BY24" s="53">
        <f t="shared" si="13"/>
        <v>0</v>
      </c>
      <c r="BZ24" s="52">
        <f t="shared" si="14"/>
        <v>0</v>
      </c>
      <c r="CA24" s="52">
        <f t="shared" si="15"/>
        <v>0</v>
      </c>
      <c r="CB24" s="51">
        <f t="shared" si="16"/>
        <v>0</v>
      </c>
      <c r="CC24" s="14"/>
      <c r="CD24" s="54">
        <f t="shared" si="17"/>
        <v>1</v>
      </c>
      <c r="CE24" s="53">
        <f t="shared" si="18"/>
        <v>1</v>
      </c>
      <c r="CF24" s="53">
        <f t="shared" si="19"/>
        <v>1</v>
      </c>
      <c r="CG24" s="53">
        <f t="shared" si="20"/>
        <v>1</v>
      </c>
      <c r="CH24" s="53">
        <f t="shared" si="21"/>
        <v>1</v>
      </c>
      <c r="CI24" s="53">
        <f t="shared" si="22"/>
        <v>1</v>
      </c>
      <c r="CJ24" s="53">
        <f t="shared" si="23"/>
        <v>1</v>
      </c>
      <c r="CK24" s="53">
        <f t="shared" si="24"/>
        <v>1</v>
      </c>
      <c r="CL24" s="52">
        <f t="shared" si="25"/>
        <v>4</v>
      </c>
      <c r="CM24" s="52">
        <f t="shared" si="26"/>
        <v>4</v>
      </c>
      <c r="CN24" s="51">
        <f t="shared" si="27"/>
        <v>6</v>
      </c>
      <c r="CO24" s="14"/>
      <c r="CP24" s="63" t="s">
        <v>209</v>
      </c>
      <c r="CQ24" s="14"/>
      <c r="CR24" s="14"/>
      <c r="CS24" s="14"/>
      <c r="CT24" s="14"/>
      <c r="CU24" s="18" t="s">
        <v>111</v>
      </c>
      <c r="CV24" s="17">
        <v>8</v>
      </c>
      <c r="CW24" s="18" t="s">
        <v>119</v>
      </c>
      <c r="CX24" s="17">
        <v>16</v>
      </c>
      <c r="CY24" s="14"/>
      <c r="CZ24" s="14"/>
    </row>
    <row r="25" spans="2:127" s="19" customFormat="1" ht="12.75" customHeight="1">
      <c r="B25" s="50">
        <v>9</v>
      </c>
      <c r="C25" s="128"/>
      <c r="D25" s="129"/>
      <c r="E25" s="130"/>
      <c r="F25" s="131"/>
      <c r="G25" s="131"/>
      <c r="H25" s="131"/>
      <c r="I25" s="131"/>
      <c r="J25" s="131"/>
      <c r="K25" s="131"/>
      <c r="L25" s="132"/>
      <c r="M25" s="133"/>
      <c r="N25" s="133"/>
      <c r="O25" s="133"/>
      <c r="P25" s="133"/>
      <c r="Q25" s="133"/>
      <c r="R25" s="133"/>
      <c r="S25" s="133"/>
      <c r="T25" s="133"/>
      <c r="U25" s="133"/>
      <c r="V25" s="133"/>
      <c r="W25" s="133"/>
      <c r="X25" s="133"/>
      <c r="Y25" s="133"/>
      <c r="Z25" s="133"/>
      <c r="AA25" s="133"/>
      <c r="AB25" s="133"/>
      <c r="AC25" s="133"/>
      <c r="AD25" s="133"/>
      <c r="AE25" s="133"/>
      <c r="AF25" s="133"/>
      <c r="AG25" s="133"/>
      <c r="AH25" s="134"/>
      <c r="AI25" s="110"/>
      <c r="AJ25" s="111"/>
      <c r="AK25" s="111"/>
      <c r="AL25" s="111"/>
      <c r="AM25" s="112"/>
      <c r="AN25" s="113"/>
      <c r="AO25" s="114"/>
      <c r="AP25" s="115"/>
      <c r="AQ25" s="110"/>
      <c r="AR25" s="111"/>
      <c r="AS25" s="111"/>
      <c r="AT25" s="112"/>
      <c r="AU25" s="116"/>
      <c r="AV25" s="117"/>
      <c r="AW25" s="117"/>
      <c r="AX25" s="117"/>
      <c r="AY25" s="117"/>
      <c r="AZ25" s="117"/>
      <c r="BA25" s="118"/>
      <c r="BB25" s="119"/>
      <c r="BC25" s="120"/>
      <c r="BD25" s="120"/>
      <c r="BE25" s="121"/>
      <c r="BF25" s="14"/>
      <c r="BG25" s="14"/>
      <c r="BH25" s="54" t="e">
        <f t="shared" si="0"/>
        <v>#N/A</v>
      </c>
      <c r="BI25" s="51">
        <f t="shared" si="1"/>
        <v>0</v>
      </c>
      <c r="BJ25" s="14"/>
      <c r="BK25" s="59">
        <f t="shared" si="2"/>
        <v>0</v>
      </c>
      <c r="BL25" s="58" t="b">
        <f t="shared" si="3"/>
        <v>0</v>
      </c>
      <c r="BM25" s="14"/>
      <c r="BN25" s="57">
        <f t="shared" si="4"/>
        <v>0</v>
      </c>
      <c r="BO25" s="56">
        <f t="shared" si="4"/>
        <v>0</v>
      </c>
      <c r="BP25" s="55">
        <f t="shared" si="5"/>
        <v>0</v>
      </c>
      <c r="BQ25" s="14"/>
      <c r="BR25" s="54">
        <f t="shared" si="6"/>
        <v>0</v>
      </c>
      <c r="BS25" s="53">
        <f t="shared" si="7"/>
        <v>0</v>
      </c>
      <c r="BT25" s="53">
        <f t="shared" si="8"/>
        <v>0</v>
      </c>
      <c r="BU25" s="53">
        <f t="shared" si="9"/>
        <v>0</v>
      </c>
      <c r="BV25" s="53">
        <f t="shared" si="10"/>
        <v>0</v>
      </c>
      <c r="BW25" s="53">
        <f t="shared" si="11"/>
        <v>0</v>
      </c>
      <c r="BX25" s="53">
        <f t="shared" si="12"/>
        <v>0</v>
      </c>
      <c r="BY25" s="53">
        <f t="shared" si="13"/>
        <v>0</v>
      </c>
      <c r="BZ25" s="52">
        <f t="shared" si="14"/>
        <v>0</v>
      </c>
      <c r="CA25" s="52">
        <f t="shared" si="15"/>
        <v>0</v>
      </c>
      <c r="CB25" s="51">
        <f t="shared" si="16"/>
        <v>0</v>
      </c>
      <c r="CC25" s="14"/>
      <c r="CD25" s="54">
        <f t="shared" si="17"/>
        <v>1</v>
      </c>
      <c r="CE25" s="53">
        <f t="shared" si="18"/>
        <v>1</v>
      </c>
      <c r="CF25" s="53">
        <f t="shared" si="19"/>
        <v>1</v>
      </c>
      <c r="CG25" s="53">
        <f t="shared" si="20"/>
        <v>1</v>
      </c>
      <c r="CH25" s="53">
        <f t="shared" si="21"/>
        <v>1</v>
      </c>
      <c r="CI25" s="53">
        <f t="shared" si="22"/>
        <v>1</v>
      </c>
      <c r="CJ25" s="53">
        <f t="shared" si="23"/>
        <v>1</v>
      </c>
      <c r="CK25" s="53">
        <f t="shared" si="24"/>
        <v>1</v>
      </c>
      <c r="CL25" s="52">
        <f t="shared" si="25"/>
        <v>4</v>
      </c>
      <c r="CM25" s="52">
        <f t="shared" si="26"/>
        <v>4</v>
      </c>
      <c r="CN25" s="51">
        <f t="shared" si="27"/>
        <v>6</v>
      </c>
      <c r="CO25" s="14"/>
      <c r="CP25" s="62" t="s">
        <v>208</v>
      </c>
      <c r="CQ25" s="14"/>
      <c r="CR25" s="14"/>
      <c r="CS25" s="14"/>
      <c r="CT25" s="14"/>
      <c r="CU25" s="18" t="s">
        <v>112</v>
      </c>
      <c r="CV25" s="17">
        <v>9</v>
      </c>
      <c r="CW25" s="18" t="s">
        <v>120</v>
      </c>
      <c r="CX25" s="17">
        <v>17</v>
      </c>
      <c r="CY25" s="14"/>
      <c r="CZ25" s="14"/>
    </row>
    <row r="26" spans="2:127" s="19" customFormat="1" ht="12.75" customHeight="1" thickBot="1">
      <c r="B26" s="50">
        <v>10</v>
      </c>
      <c r="C26" s="128"/>
      <c r="D26" s="129"/>
      <c r="E26" s="130"/>
      <c r="F26" s="131"/>
      <c r="G26" s="131"/>
      <c r="H26" s="131"/>
      <c r="I26" s="131"/>
      <c r="J26" s="131"/>
      <c r="K26" s="131"/>
      <c r="L26" s="132"/>
      <c r="M26" s="133"/>
      <c r="N26" s="133"/>
      <c r="O26" s="133"/>
      <c r="P26" s="133"/>
      <c r="Q26" s="133"/>
      <c r="R26" s="133"/>
      <c r="S26" s="133"/>
      <c r="T26" s="133"/>
      <c r="U26" s="133"/>
      <c r="V26" s="133"/>
      <c r="W26" s="133"/>
      <c r="X26" s="133"/>
      <c r="Y26" s="133"/>
      <c r="Z26" s="133"/>
      <c r="AA26" s="133"/>
      <c r="AB26" s="133"/>
      <c r="AC26" s="133"/>
      <c r="AD26" s="133"/>
      <c r="AE26" s="133"/>
      <c r="AF26" s="133"/>
      <c r="AG26" s="133"/>
      <c r="AH26" s="134"/>
      <c r="AI26" s="110"/>
      <c r="AJ26" s="111"/>
      <c r="AK26" s="111"/>
      <c r="AL26" s="111"/>
      <c r="AM26" s="112"/>
      <c r="AN26" s="113"/>
      <c r="AO26" s="114"/>
      <c r="AP26" s="115"/>
      <c r="AQ26" s="110"/>
      <c r="AR26" s="111"/>
      <c r="AS26" s="111"/>
      <c r="AT26" s="112"/>
      <c r="AU26" s="116"/>
      <c r="AV26" s="117"/>
      <c r="AW26" s="117"/>
      <c r="AX26" s="117"/>
      <c r="AY26" s="117"/>
      <c r="AZ26" s="117"/>
      <c r="BA26" s="118"/>
      <c r="BB26" s="119"/>
      <c r="BC26" s="120"/>
      <c r="BD26" s="120"/>
      <c r="BE26" s="121"/>
      <c r="BF26" s="14"/>
      <c r="BG26" s="14"/>
      <c r="BH26" s="54" t="e">
        <f t="shared" si="0"/>
        <v>#N/A</v>
      </c>
      <c r="BI26" s="51">
        <f t="shared" si="1"/>
        <v>0</v>
      </c>
      <c r="BJ26" s="14"/>
      <c r="BK26" s="59">
        <f t="shared" si="2"/>
        <v>0</v>
      </c>
      <c r="BL26" s="58" t="b">
        <f t="shared" si="3"/>
        <v>0</v>
      </c>
      <c r="BM26" s="14"/>
      <c r="BN26" s="57">
        <f t="shared" si="4"/>
        <v>0</v>
      </c>
      <c r="BO26" s="56">
        <f t="shared" si="4"/>
        <v>0</v>
      </c>
      <c r="BP26" s="55">
        <f t="shared" si="5"/>
        <v>0</v>
      </c>
      <c r="BQ26" s="14"/>
      <c r="BR26" s="54">
        <f t="shared" si="6"/>
        <v>0</v>
      </c>
      <c r="BS26" s="53">
        <f t="shared" si="7"/>
        <v>0</v>
      </c>
      <c r="BT26" s="53">
        <f t="shared" si="8"/>
        <v>0</v>
      </c>
      <c r="BU26" s="53">
        <f t="shared" si="9"/>
        <v>0</v>
      </c>
      <c r="BV26" s="53">
        <f t="shared" si="10"/>
        <v>0</v>
      </c>
      <c r="BW26" s="53">
        <f t="shared" si="11"/>
        <v>0</v>
      </c>
      <c r="BX26" s="53">
        <f t="shared" si="12"/>
        <v>0</v>
      </c>
      <c r="BY26" s="53">
        <f t="shared" si="13"/>
        <v>0</v>
      </c>
      <c r="BZ26" s="52">
        <f t="shared" si="14"/>
        <v>0</v>
      </c>
      <c r="CA26" s="52">
        <f t="shared" si="15"/>
        <v>0</v>
      </c>
      <c r="CB26" s="51">
        <f t="shared" si="16"/>
        <v>0</v>
      </c>
      <c r="CC26" s="14"/>
      <c r="CD26" s="54">
        <f t="shared" si="17"/>
        <v>1</v>
      </c>
      <c r="CE26" s="53">
        <f t="shared" si="18"/>
        <v>1</v>
      </c>
      <c r="CF26" s="53">
        <f t="shared" si="19"/>
        <v>1</v>
      </c>
      <c r="CG26" s="53">
        <f t="shared" si="20"/>
        <v>1</v>
      </c>
      <c r="CH26" s="53">
        <f t="shared" si="21"/>
        <v>1</v>
      </c>
      <c r="CI26" s="53">
        <f t="shared" si="22"/>
        <v>1</v>
      </c>
      <c r="CJ26" s="53">
        <f t="shared" si="23"/>
        <v>1</v>
      </c>
      <c r="CK26" s="53">
        <f t="shared" si="24"/>
        <v>1</v>
      </c>
      <c r="CL26" s="52">
        <f t="shared" si="25"/>
        <v>4</v>
      </c>
      <c r="CM26" s="52">
        <f t="shared" si="26"/>
        <v>4</v>
      </c>
      <c r="CN26" s="51">
        <f t="shared" si="27"/>
        <v>6</v>
      </c>
      <c r="CO26" s="14"/>
      <c r="CP26" s="61" t="s">
        <v>207</v>
      </c>
      <c r="CQ26" s="14"/>
      <c r="CR26" s="14"/>
      <c r="CS26" s="14"/>
      <c r="CT26" s="14"/>
      <c r="CU26" s="18" t="s">
        <v>113</v>
      </c>
      <c r="CV26" s="17">
        <v>10</v>
      </c>
      <c r="CW26" s="18" t="s">
        <v>121</v>
      </c>
      <c r="CX26" s="17">
        <v>18</v>
      </c>
      <c r="CY26" s="14"/>
      <c r="CZ26" s="14"/>
      <c r="DW26" s="60"/>
    </row>
    <row r="27" spans="2:127" s="19" customFormat="1" ht="12.75" customHeight="1" thickTop="1">
      <c r="B27" s="50">
        <v>11</v>
      </c>
      <c r="C27" s="128"/>
      <c r="D27" s="129"/>
      <c r="E27" s="130"/>
      <c r="F27" s="131"/>
      <c r="G27" s="131"/>
      <c r="H27" s="131"/>
      <c r="I27" s="131"/>
      <c r="J27" s="131"/>
      <c r="K27" s="131"/>
      <c r="L27" s="132"/>
      <c r="M27" s="133"/>
      <c r="N27" s="133"/>
      <c r="O27" s="133"/>
      <c r="P27" s="133"/>
      <c r="Q27" s="133"/>
      <c r="R27" s="133"/>
      <c r="S27" s="133"/>
      <c r="T27" s="133"/>
      <c r="U27" s="133"/>
      <c r="V27" s="133"/>
      <c r="W27" s="133"/>
      <c r="X27" s="133"/>
      <c r="Y27" s="133"/>
      <c r="Z27" s="133"/>
      <c r="AA27" s="133"/>
      <c r="AB27" s="133"/>
      <c r="AC27" s="133"/>
      <c r="AD27" s="133"/>
      <c r="AE27" s="133"/>
      <c r="AF27" s="133"/>
      <c r="AG27" s="133"/>
      <c r="AH27" s="134"/>
      <c r="AI27" s="110"/>
      <c r="AJ27" s="111"/>
      <c r="AK27" s="111"/>
      <c r="AL27" s="111"/>
      <c r="AM27" s="112"/>
      <c r="AN27" s="113"/>
      <c r="AO27" s="114"/>
      <c r="AP27" s="115"/>
      <c r="AQ27" s="110"/>
      <c r="AR27" s="111"/>
      <c r="AS27" s="111"/>
      <c r="AT27" s="112"/>
      <c r="AU27" s="116"/>
      <c r="AV27" s="117"/>
      <c r="AW27" s="117"/>
      <c r="AX27" s="117"/>
      <c r="AY27" s="117"/>
      <c r="AZ27" s="117"/>
      <c r="BA27" s="118"/>
      <c r="BB27" s="119"/>
      <c r="BC27" s="120"/>
      <c r="BD27" s="120"/>
      <c r="BE27" s="121"/>
      <c r="BF27" s="14"/>
      <c r="BG27" s="14"/>
      <c r="BH27" s="54" t="e">
        <f t="shared" si="0"/>
        <v>#N/A</v>
      </c>
      <c r="BI27" s="51">
        <f t="shared" si="1"/>
        <v>0</v>
      </c>
      <c r="BJ27" s="14"/>
      <c r="BK27" s="59">
        <f t="shared" si="2"/>
        <v>0</v>
      </c>
      <c r="BL27" s="58" t="b">
        <f t="shared" si="3"/>
        <v>0</v>
      </c>
      <c r="BM27" s="14"/>
      <c r="BN27" s="57">
        <f t="shared" si="4"/>
        <v>0</v>
      </c>
      <c r="BO27" s="56">
        <f t="shared" si="4"/>
        <v>0</v>
      </c>
      <c r="BP27" s="55">
        <f t="shared" si="5"/>
        <v>0</v>
      </c>
      <c r="BQ27" s="14"/>
      <c r="BR27" s="54">
        <f t="shared" si="6"/>
        <v>0</v>
      </c>
      <c r="BS27" s="53">
        <f t="shared" si="7"/>
        <v>0</v>
      </c>
      <c r="BT27" s="53">
        <f t="shared" si="8"/>
        <v>0</v>
      </c>
      <c r="BU27" s="53">
        <f t="shared" si="9"/>
        <v>0</v>
      </c>
      <c r="BV27" s="53">
        <f t="shared" si="10"/>
        <v>0</v>
      </c>
      <c r="BW27" s="53">
        <f t="shared" si="11"/>
        <v>0</v>
      </c>
      <c r="BX27" s="53">
        <f t="shared" si="12"/>
        <v>0</v>
      </c>
      <c r="BY27" s="53">
        <f t="shared" si="13"/>
        <v>0</v>
      </c>
      <c r="BZ27" s="52">
        <f t="shared" si="14"/>
        <v>0</v>
      </c>
      <c r="CA27" s="52">
        <f t="shared" si="15"/>
        <v>0</v>
      </c>
      <c r="CB27" s="51">
        <f t="shared" si="16"/>
        <v>0</v>
      </c>
      <c r="CC27" s="14"/>
      <c r="CD27" s="54">
        <f t="shared" si="17"/>
        <v>1</v>
      </c>
      <c r="CE27" s="53">
        <f t="shared" si="18"/>
        <v>1</v>
      </c>
      <c r="CF27" s="53">
        <f t="shared" si="19"/>
        <v>1</v>
      </c>
      <c r="CG27" s="53">
        <f t="shared" si="20"/>
        <v>1</v>
      </c>
      <c r="CH27" s="53">
        <f t="shared" si="21"/>
        <v>1</v>
      </c>
      <c r="CI27" s="53">
        <f t="shared" si="22"/>
        <v>1</v>
      </c>
      <c r="CJ27" s="53">
        <f t="shared" si="23"/>
        <v>1</v>
      </c>
      <c r="CK27" s="53">
        <f t="shared" si="24"/>
        <v>1</v>
      </c>
      <c r="CL27" s="52">
        <f t="shared" si="25"/>
        <v>4</v>
      </c>
      <c r="CM27" s="52">
        <f t="shared" si="26"/>
        <v>4</v>
      </c>
      <c r="CN27" s="51">
        <f t="shared" si="27"/>
        <v>6</v>
      </c>
      <c r="CO27" s="14"/>
      <c r="CP27" s="14"/>
      <c r="CQ27" s="14"/>
      <c r="CR27" s="14"/>
      <c r="CS27" s="14"/>
      <c r="CT27" s="14"/>
      <c r="CU27" s="18" t="s">
        <v>114</v>
      </c>
      <c r="CV27" s="17">
        <v>11</v>
      </c>
      <c r="CW27" s="18" t="s">
        <v>122</v>
      </c>
      <c r="CX27" s="17">
        <v>19</v>
      </c>
      <c r="CY27" s="14"/>
      <c r="CZ27" s="14"/>
      <c r="DW27" s="14"/>
    </row>
    <row r="28" spans="2:127" s="19" customFormat="1" ht="12.75" customHeight="1">
      <c r="B28" s="50">
        <v>12</v>
      </c>
      <c r="C28" s="128"/>
      <c r="D28" s="129"/>
      <c r="E28" s="130"/>
      <c r="F28" s="131"/>
      <c r="G28" s="131"/>
      <c r="H28" s="131"/>
      <c r="I28" s="131"/>
      <c r="J28" s="131"/>
      <c r="K28" s="131"/>
      <c r="L28" s="132"/>
      <c r="M28" s="133"/>
      <c r="N28" s="133"/>
      <c r="O28" s="133"/>
      <c r="P28" s="133"/>
      <c r="Q28" s="133"/>
      <c r="R28" s="133"/>
      <c r="S28" s="133"/>
      <c r="T28" s="133"/>
      <c r="U28" s="133"/>
      <c r="V28" s="133"/>
      <c r="W28" s="133"/>
      <c r="X28" s="133"/>
      <c r="Y28" s="133"/>
      <c r="Z28" s="133"/>
      <c r="AA28" s="133"/>
      <c r="AB28" s="133"/>
      <c r="AC28" s="133"/>
      <c r="AD28" s="133"/>
      <c r="AE28" s="133"/>
      <c r="AF28" s="133"/>
      <c r="AG28" s="133"/>
      <c r="AH28" s="134"/>
      <c r="AI28" s="110"/>
      <c r="AJ28" s="111"/>
      <c r="AK28" s="111"/>
      <c r="AL28" s="111"/>
      <c r="AM28" s="112"/>
      <c r="AN28" s="113"/>
      <c r="AO28" s="114"/>
      <c r="AP28" s="115"/>
      <c r="AQ28" s="110"/>
      <c r="AR28" s="111"/>
      <c r="AS28" s="111"/>
      <c r="AT28" s="112"/>
      <c r="AU28" s="116"/>
      <c r="AV28" s="117"/>
      <c r="AW28" s="117"/>
      <c r="AX28" s="117"/>
      <c r="AY28" s="117"/>
      <c r="AZ28" s="117"/>
      <c r="BA28" s="118"/>
      <c r="BB28" s="119"/>
      <c r="BC28" s="120"/>
      <c r="BD28" s="120"/>
      <c r="BE28" s="121"/>
      <c r="BF28" s="14"/>
      <c r="BG28" s="14"/>
      <c r="BH28" s="54" t="e">
        <f t="shared" si="0"/>
        <v>#N/A</v>
      </c>
      <c r="BI28" s="51">
        <f t="shared" si="1"/>
        <v>0</v>
      </c>
      <c r="BJ28" s="14"/>
      <c r="BK28" s="59">
        <f t="shared" si="2"/>
        <v>0</v>
      </c>
      <c r="BL28" s="58" t="b">
        <f t="shared" si="3"/>
        <v>0</v>
      </c>
      <c r="BM28" s="14"/>
      <c r="BN28" s="57">
        <f t="shared" si="4"/>
        <v>0</v>
      </c>
      <c r="BO28" s="56">
        <f t="shared" si="4"/>
        <v>0</v>
      </c>
      <c r="BP28" s="55">
        <f t="shared" si="5"/>
        <v>0</v>
      </c>
      <c r="BQ28" s="14"/>
      <c r="BR28" s="54">
        <f t="shared" si="6"/>
        <v>0</v>
      </c>
      <c r="BS28" s="53">
        <f t="shared" si="7"/>
        <v>0</v>
      </c>
      <c r="BT28" s="53">
        <f t="shared" si="8"/>
        <v>0</v>
      </c>
      <c r="BU28" s="53">
        <f t="shared" si="9"/>
        <v>0</v>
      </c>
      <c r="BV28" s="53">
        <f t="shared" si="10"/>
        <v>0</v>
      </c>
      <c r="BW28" s="53">
        <f t="shared" si="11"/>
        <v>0</v>
      </c>
      <c r="BX28" s="53">
        <f t="shared" si="12"/>
        <v>0</v>
      </c>
      <c r="BY28" s="53">
        <f t="shared" si="13"/>
        <v>0</v>
      </c>
      <c r="BZ28" s="52">
        <f t="shared" si="14"/>
        <v>0</v>
      </c>
      <c r="CA28" s="52">
        <f t="shared" si="15"/>
        <v>0</v>
      </c>
      <c r="CB28" s="51">
        <f t="shared" si="16"/>
        <v>0</v>
      </c>
      <c r="CC28" s="14"/>
      <c r="CD28" s="54">
        <f t="shared" si="17"/>
        <v>1</v>
      </c>
      <c r="CE28" s="53">
        <f t="shared" si="18"/>
        <v>1</v>
      </c>
      <c r="CF28" s="53">
        <f t="shared" si="19"/>
        <v>1</v>
      </c>
      <c r="CG28" s="53">
        <f t="shared" si="20"/>
        <v>1</v>
      </c>
      <c r="CH28" s="53">
        <f t="shared" si="21"/>
        <v>1</v>
      </c>
      <c r="CI28" s="53">
        <f t="shared" si="22"/>
        <v>1</v>
      </c>
      <c r="CJ28" s="53">
        <f t="shared" si="23"/>
        <v>1</v>
      </c>
      <c r="CK28" s="53">
        <f t="shared" si="24"/>
        <v>1</v>
      </c>
      <c r="CL28" s="52">
        <f t="shared" si="25"/>
        <v>4</v>
      </c>
      <c r="CM28" s="52">
        <f t="shared" si="26"/>
        <v>4</v>
      </c>
      <c r="CN28" s="51">
        <f t="shared" si="27"/>
        <v>6</v>
      </c>
      <c r="CO28" s="14"/>
      <c r="CP28" s="14"/>
      <c r="CQ28" s="14"/>
      <c r="CR28" s="14"/>
      <c r="CS28" s="14"/>
      <c r="CT28" s="14"/>
      <c r="CU28" s="18" t="s">
        <v>115</v>
      </c>
      <c r="CV28" s="17">
        <v>12</v>
      </c>
      <c r="CW28" s="18" t="s">
        <v>105</v>
      </c>
      <c r="CX28" s="17">
        <v>2</v>
      </c>
      <c r="CY28" s="14"/>
      <c r="CZ28" s="14"/>
    </row>
    <row r="29" spans="2:127" s="19" customFormat="1" ht="12.75" customHeight="1">
      <c r="B29" s="50">
        <v>13</v>
      </c>
      <c r="C29" s="128"/>
      <c r="D29" s="129"/>
      <c r="E29" s="130"/>
      <c r="F29" s="131"/>
      <c r="G29" s="131"/>
      <c r="H29" s="131"/>
      <c r="I29" s="131"/>
      <c r="J29" s="131"/>
      <c r="K29" s="131"/>
      <c r="L29" s="132"/>
      <c r="M29" s="133"/>
      <c r="N29" s="133"/>
      <c r="O29" s="133"/>
      <c r="P29" s="133"/>
      <c r="Q29" s="133"/>
      <c r="R29" s="133"/>
      <c r="S29" s="133"/>
      <c r="T29" s="133"/>
      <c r="U29" s="133"/>
      <c r="V29" s="133"/>
      <c r="W29" s="133"/>
      <c r="X29" s="133"/>
      <c r="Y29" s="133"/>
      <c r="Z29" s="133"/>
      <c r="AA29" s="133"/>
      <c r="AB29" s="133"/>
      <c r="AC29" s="133"/>
      <c r="AD29" s="133"/>
      <c r="AE29" s="133"/>
      <c r="AF29" s="133"/>
      <c r="AG29" s="133"/>
      <c r="AH29" s="134"/>
      <c r="AI29" s="110"/>
      <c r="AJ29" s="111"/>
      <c r="AK29" s="111"/>
      <c r="AL29" s="111"/>
      <c r="AM29" s="112"/>
      <c r="AN29" s="113"/>
      <c r="AO29" s="114"/>
      <c r="AP29" s="115"/>
      <c r="AQ29" s="110"/>
      <c r="AR29" s="111"/>
      <c r="AS29" s="111"/>
      <c r="AT29" s="112"/>
      <c r="AU29" s="116"/>
      <c r="AV29" s="117"/>
      <c r="AW29" s="117"/>
      <c r="AX29" s="117"/>
      <c r="AY29" s="117"/>
      <c r="AZ29" s="117"/>
      <c r="BA29" s="118"/>
      <c r="BB29" s="119"/>
      <c r="BC29" s="120"/>
      <c r="BD29" s="120"/>
      <c r="BE29" s="121"/>
      <c r="BF29" s="14"/>
      <c r="BG29" s="14"/>
      <c r="BH29" s="54" t="e">
        <f t="shared" si="0"/>
        <v>#N/A</v>
      </c>
      <c r="BI29" s="51">
        <f t="shared" si="1"/>
        <v>0</v>
      </c>
      <c r="BJ29" s="14"/>
      <c r="BK29" s="59">
        <f t="shared" si="2"/>
        <v>0</v>
      </c>
      <c r="BL29" s="58" t="b">
        <f t="shared" si="3"/>
        <v>0</v>
      </c>
      <c r="BM29" s="14"/>
      <c r="BN29" s="57">
        <f t="shared" si="4"/>
        <v>0</v>
      </c>
      <c r="BO29" s="56">
        <f t="shared" si="4"/>
        <v>0</v>
      </c>
      <c r="BP29" s="55">
        <f t="shared" si="5"/>
        <v>0</v>
      </c>
      <c r="BQ29" s="14"/>
      <c r="BR29" s="54">
        <f t="shared" si="6"/>
        <v>0</v>
      </c>
      <c r="BS29" s="53">
        <f t="shared" si="7"/>
        <v>0</v>
      </c>
      <c r="BT29" s="53">
        <f t="shared" si="8"/>
        <v>0</v>
      </c>
      <c r="BU29" s="53">
        <f t="shared" si="9"/>
        <v>0</v>
      </c>
      <c r="BV29" s="53">
        <f t="shared" si="10"/>
        <v>0</v>
      </c>
      <c r="BW29" s="53">
        <f t="shared" si="11"/>
        <v>0</v>
      </c>
      <c r="BX29" s="53">
        <f t="shared" si="12"/>
        <v>0</v>
      </c>
      <c r="BY29" s="53">
        <f t="shared" si="13"/>
        <v>0</v>
      </c>
      <c r="BZ29" s="52">
        <f t="shared" si="14"/>
        <v>0</v>
      </c>
      <c r="CA29" s="52">
        <f t="shared" si="15"/>
        <v>0</v>
      </c>
      <c r="CB29" s="51">
        <f t="shared" si="16"/>
        <v>0</v>
      </c>
      <c r="CC29" s="14"/>
      <c r="CD29" s="54">
        <f t="shared" si="17"/>
        <v>1</v>
      </c>
      <c r="CE29" s="53">
        <f t="shared" si="18"/>
        <v>1</v>
      </c>
      <c r="CF29" s="53">
        <f t="shared" si="19"/>
        <v>1</v>
      </c>
      <c r="CG29" s="53">
        <f t="shared" si="20"/>
        <v>1</v>
      </c>
      <c r="CH29" s="53">
        <f t="shared" si="21"/>
        <v>1</v>
      </c>
      <c r="CI29" s="53">
        <f t="shared" si="22"/>
        <v>1</v>
      </c>
      <c r="CJ29" s="53">
        <f t="shared" si="23"/>
        <v>1</v>
      </c>
      <c r="CK29" s="53">
        <f t="shared" si="24"/>
        <v>1</v>
      </c>
      <c r="CL29" s="52">
        <f t="shared" si="25"/>
        <v>4</v>
      </c>
      <c r="CM29" s="52">
        <f t="shared" si="26"/>
        <v>4</v>
      </c>
      <c r="CN29" s="51">
        <f t="shared" si="27"/>
        <v>6</v>
      </c>
      <c r="CO29" s="14"/>
      <c r="CP29" s="14"/>
      <c r="CQ29" s="14"/>
      <c r="CR29" s="14"/>
      <c r="CS29" s="14"/>
      <c r="CT29" s="14"/>
      <c r="CU29" s="18" t="s">
        <v>116</v>
      </c>
      <c r="CV29" s="17">
        <v>13</v>
      </c>
      <c r="CW29" s="18" t="s">
        <v>123</v>
      </c>
      <c r="CX29" s="17">
        <v>20</v>
      </c>
      <c r="CY29" s="14"/>
      <c r="CZ29" s="14"/>
    </row>
    <row r="30" spans="2:127" s="19" customFormat="1" ht="12.75" customHeight="1">
      <c r="B30" s="50">
        <v>14</v>
      </c>
      <c r="C30" s="128"/>
      <c r="D30" s="129"/>
      <c r="E30" s="130"/>
      <c r="F30" s="131"/>
      <c r="G30" s="131"/>
      <c r="H30" s="131"/>
      <c r="I30" s="131"/>
      <c r="J30" s="131"/>
      <c r="K30" s="131"/>
      <c r="L30" s="132"/>
      <c r="M30" s="133"/>
      <c r="N30" s="133"/>
      <c r="O30" s="133"/>
      <c r="P30" s="133"/>
      <c r="Q30" s="133"/>
      <c r="R30" s="133"/>
      <c r="S30" s="133"/>
      <c r="T30" s="133"/>
      <c r="U30" s="133"/>
      <c r="V30" s="133"/>
      <c r="W30" s="133"/>
      <c r="X30" s="133"/>
      <c r="Y30" s="133"/>
      <c r="Z30" s="133"/>
      <c r="AA30" s="133"/>
      <c r="AB30" s="133"/>
      <c r="AC30" s="133"/>
      <c r="AD30" s="133"/>
      <c r="AE30" s="133"/>
      <c r="AF30" s="133"/>
      <c r="AG30" s="133"/>
      <c r="AH30" s="134"/>
      <c r="AI30" s="110"/>
      <c r="AJ30" s="111"/>
      <c r="AK30" s="111"/>
      <c r="AL30" s="111"/>
      <c r="AM30" s="112"/>
      <c r="AN30" s="113"/>
      <c r="AO30" s="114"/>
      <c r="AP30" s="115"/>
      <c r="AQ30" s="110"/>
      <c r="AR30" s="111"/>
      <c r="AS30" s="111"/>
      <c r="AT30" s="112"/>
      <c r="AU30" s="116"/>
      <c r="AV30" s="117"/>
      <c r="AW30" s="117"/>
      <c r="AX30" s="117"/>
      <c r="AY30" s="117"/>
      <c r="AZ30" s="117"/>
      <c r="BA30" s="118"/>
      <c r="BB30" s="119"/>
      <c r="BC30" s="120"/>
      <c r="BD30" s="120"/>
      <c r="BE30" s="121"/>
      <c r="BF30" s="14"/>
      <c r="BG30" s="14"/>
      <c r="BH30" s="54" t="e">
        <f t="shared" si="0"/>
        <v>#N/A</v>
      </c>
      <c r="BI30" s="51">
        <f t="shared" si="1"/>
        <v>0</v>
      </c>
      <c r="BJ30" s="14"/>
      <c r="BK30" s="59">
        <f t="shared" si="2"/>
        <v>0</v>
      </c>
      <c r="BL30" s="58" t="b">
        <f t="shared" si="3"/>
        <v>0</v>
      </c>
      <c r="BM30" s="14"/>
      <c r="BN30" s="57">
        <f t="shared" si="4"/>
        <v>0</v>
      </c>
      <c r="BO30" s="56">
        <f t="shared" si="4"/>
        <v>0</v>
      </c>
      <c r="BP30" s="55">
        <f t="shared" si="5"/>
        <v>0</v>
      </c>
      <c r="BQ30" s="14"/>
      <c r="BR30" s="54">
        <f t="shared" si="6"/>
        <v>0</v>
      </c>
      <c r="BS30" s="53">
        <f t="shared" si="7"/>
        <v>0</v>
      </c>
      <c r="BT30" s="53">
        <f t="shared" si="8"/>
        <v>0</v>
      </c>
      <c r="BU30" s="53">
        <f t="shared" si="9"/>
        <v>0</v>
      </c>
      <c r="BV30" s="53">
        <f t="shared" si="10"/>
        <v>0</v>
      </c>
      <c r="BW30" s="53">
        <f t="shared" si="11"/>
        <v>0</v>
      </c>
      <c r="BX30" s="53">
        <f t="shared" si="12"/>
        <v>0</v>
      </c>
      <c r="BY30" s="53">
        <f t="shared" si="13"/>
        <v>0</v>
      </c>
      <c r="BZ30" s="52">
        <f t="shared" si="14"/>
        <v>0</v>
      </c>
      <c r="CA30" s="52">
        <f t="shared" si="15"/>
        <v>0</v>
      </c>
      <c r="CB30" s="51">
        <f t="shared" si="16"/>
        <v>0</v>
      </c>
      <c r="CC30" s="14"/>
      <c r="CD30" s="54">
        <f t="shared" si="17"/>
        <v>1</v>
      </c>
      <c r="CE30" s="53">
        <f t="shared" si="18"/>
        <v>1</v>
      </c>
      <c r="CF30" s="53">
        <f t="shared" si="19"/>
        <v>1</v>
      </c>
      <c r="CG30" s="53">
        <f t="shared" si="20"/>
        <v>1</v>
      </c>
      <c r="CH30" s="53">
        <f t="shared" si="21"/>
        <v>1</v>
      </c>
      <c r="CI30" s="53">
        <f t="shared" si="22"/>
        <v>1</v>
      </c>
      <c r="CJ30" s="53">
        <f t="shared" si="23"/>
        <v>1</v>
      </c>
      <c r="CK30" s="53">
        <f t="shared" si="24"/>
        <v>1</v>
      </c>
      <c r="CL30" s="52">
        <f t="shared" si="25"/>
        <v>4</v>
      </c>
      <c r="CM30" s="52">
        <f t="shared" si="26"/>
        <v>4</v>
      </c>
      <c r="CN30" s="51">
        <f t="shared" si="27"/>
        <v>6</v>
      </c>
      <c r="CO30" s="14"/>
      <c r="CP30" s="14"/>
      <c r="CQ30" s="14"/>
      <c r="CR30" s="14"/>
      <c r="CS30" s="14"/>
      <c r="CT30" s="14"/>
      <c r="CU30" s="18" t="s">
        <v>117</v>
      </c>
      <c r="CV30" s="17">
        <v>14</v>
      </c>
      <c r="CW30" s="18" t="s">
        <v>124</v>
      </c>
      <c r="CX30" s="17">
        <v>21</v>
      </c>
      <c r="CY30" s="14"/>
      <c r="CZ30" s="14"/>
    </row>
    <row r="31" spans="2:127" s="19" customFormat="1" ht="12.75" customHeight="1">
      <c r="B31" s="50">
        <v>15</v>
      </c>
      <c r="C31" s="128"/>
      <c r="D31" s="129"/>
      <c r="E31" s="130"/>
      <c r="F31" s="131"/>
      <c r="G31" s="131"/>
      <c r="H31" s="131"/>
      <c r="I31" s="131"/>
      <c r="J31" s="131"/>
      <c r="K31" s="131"/>
      <c r="L31" s="132"/>
      <c r="M31" s="133"/>
      <c r="N31" s="133"/>
      <c r="O31" s="133"/>
      <c r="P31" s="133"/>
      <c r="Q31" s="133"/>
      <c r="R31" s="133"/>
      <c r="S31" s="133"/>
      <c r="T31" s="133"/>
      <c r="U31" s="133"/>
      <c r="V31" s="133"/>
      <c r="W31" s="133"/>
      <c r="X31" s="133"/>
      <c r="Y31" s="133"/>
      <c r="Z31" s="133"/>
      <c r="AA31" s="133"/>
      <c r="AB31" s="133"/>
      <c r="AC31" s="133"/>
      <c r="AD31" s="133"/>
      <c r="AE31" s="133"/>
      <c r="AF31" s="133"/>
      <c r="AG31" s="133"/>
      <c r="AH31" s="134"/>
      <c r="AI31" s="110"/>
      <c r="AJ31" s="111"/>
      <c r="AK31" s="111"/>
      <c r="AL31" s="111"/>
      <c r="AM31" s="112"/>
      <c r="AN31" s="113"/>
      <c r="AO31" s="114"/>
      <c r="AP31" s="115"/>
      <c r="AQ31" s="110"/>
      <c r="AR31" s="111"/>
      <c r="AS31" s="111"/>
      <c r="AT31" s="112"/>
      <c r="AU31" s="116"/>
      <c r="AV31" s="117"/>
      <c r="AW31" s="117"/>
      <c r="AX31" s="117"/>
      <c r="AY31" s="117"/>
      <c r="AZ31" s="117"/>
      <c r="BA31" s="118"/>
      <c r="BB31" s="119"/>
      <c r="BC31" s="120"/>
      <c r="BD31" s="120"/>
      <c r="BE31" s="121"/>
      <c r="BF31" s="14"/>
      <c r="BG31" s="14"/>
      <c r="BH31" s="54" t="e">
        <f t="shared" si="0"/>
        <v>#N/A</v>
      </c>
      <c r="BI31" s="51">
        <f t="shared" si="1"/>
        <v>0</v>
      </c>
      <c r="BJ31" s="14"/>
      <c r="BK31" s="59">
        <f t="shared" si="2"/>
        <v>0</v>
      </c>
      <c r="BL31" s="58" t="b">
        <f t="shared" si="3"/>
        <v>0</v>
      </c>
      <c r="BM31" s="14"/>
      <c r="BN31" s="57">
        <f t="shared" si="4"/>
        <v>0</v>
      </c>
      <c r="BO31" s="56">
        <f t="shared" si="4"/>
        <v>0</v>
      </c>
      <c r="BP31" s="55">
        <f t="shared" si="5"/>
        <v>0</v>
      </c>
      <c r="BQ31" s="14"/>
      <c r="BR31" s="54">
        <f t="shared" si="6"/>
        <v>0</v>
      </c>
      <c r="BS31" s="53">
        <f t="shared" si="7"/>
        <v>0</v>
      </c>
      <c r="BT31" s="53">
        <f t="shared" si="8"/>
        <v>0</v>
      </c>
      <c r="BU31" s="53">
        <f t="shared" si="9"/>
        <v>0</v>
      </c>
      <c r="BV31" s="53">
        <f t="shared" si="10"/>
        <v>0</v>
      </c>
      <c r="BW31" s="53">
        <f t="shared" si="11"/>
        <v>0</v>
      </c>
      <c r="BX31" s="53">
        <f t="shared" si="12"/>
        <v>0</v>
      </c>
      <c r="BY31" s="53">
        <f t="shared" si="13"/>
        <v>0</v>
      </c>
      <c r="BZ31" s="52">
        <f t="shared" si="14"/>
        <v>0</v>
      </c>
      <c r="CA31" s="52">
        <f t="shared" si="15"/>
        <v>0</v>
      </c>
      <c r="CB31" s="51">
        <f t="shared" si="16"/>
        <v>0</v>
      </c>
      <c r="CC31" s="14"/>
      <c r="CD31" s="54">
        <f t="shared" si="17"/>
        <v>1</v>
      </c>
      <c r="CE31" s="53">
        <f t="shared" si="18"/>
        <v>1</v>
      </c>
      <c r="CF31" s="53">
        <f t="shared" si="19"/>
        <v>1</v>
      </c>
      <c r="CG31" s="53">
        <f t="shared" si="20"/>
        <v>1</v>
      </c>
      <c r="CH31" s="53">
        <f t="shared" si="21"/>
        <v>1</v>
      </c>
      <c r="CI31" s="53">
        <f t="shared" si="22"/>
        <v>1</v>
      </c>
      <c r="CJ31" s="53">
        <f t="shared" si="23"/>
        <v>1</v>
      </c>
      <c r="CK31" s="53">
        <f t="shared" si="24"/>
        <v>1</v>
      </c>
      <c r="CL31" s="52">
        <f t="shared" si="25"/>
        <v>4</v>
      </c>
      <c r="CM31" s="52">
        <f t="shared" si="26"/>
        <v>4</v>
      </c>
      <c r="CN31" s="51">
        <f t="shared" si="27"/>
        <v>6</v>
      </c>
      <c r="CO31" s="14"/>
      <c r="CP31" s="14"/>
      <c r="CQ31" s="14"/>
      <c r="CR31" s="14"/>
      <c r="CS31" s="14"/>
      <c r="CT31" s="14"/>
      <c r="CU31" s="18" t="s">
        <v>118</v>
      </c>
      <c r="CV31" s="17">
        <v>15</v>
      </c>
      <c r="CW31" s="18" t="s">
        <v>125</v>
      </c>
      <c r="CX31" s="17">
        <v>22</v>
      </c>
      <c r="CY31" s="14"/>
      <c r="CZ31" s="14"/>
    </row>
    <row r="32" spans="2:127" s="19" customFormat="1" ht="12.75" customHeight="1">
      <c r="B32" s="50">
        <v>16</v>
      </c>
      <c r="C32" s="128"/>
      <c r="D32" s="129"/>
      <c r="E32" s="130"/>
      <c r="F32" s="131"/>
      <c r="G32" s="131"/>
      <c r="H32" s="131"/>
      <c r="I32" s="131"/>
      <c r="J32" s="131"/>
      <c r="K32" s="131"/>
      <c r="L32" s="132"/>
      <c r="M32" s="133"/>
      <c r="N32" s="133"/>
      <c r="O32" s="133"/>
      <c r="P32" s="133"/>
      <c r="Q32" s="133"/>
      <c r="R32" s="133"/>
      <c r="S32" s="133"/>
      <c r="T32" s="133"/>
      <c r="U32" s="133"/>
      <c r="V32" s="133"/>
      <c r="W32" s="133"/>
      <c r="X32" s="133"/>
      <c r="Y32" s="133"/>
      <c r="Z32" s="133"/>
      <c r="AA32" s="133"/>
      <c r="AB32" s="133"/>
      <c r="AC32" s="133"/>
      <c r="AD32" s="133"/>
      <c r="AE32" s="133"/>
      <c r="AF32" s="133"/>
      <c r="AG32" s="133"/>
      <c r="AH32" s="134"/>
      <c r="AI32" s="110"/>
      <c r="AJ32" s="111"/>
      <c r="AK32" s="111"/>
      <c r="AL32" s="111"/>
      <c r="AM32" s="112"/>
      <c r="AN32" s="113"/>
      <c r="AO32" s="114"/>
      <c r="AP32" s="115"/>
      <c r="AQ32" s="110"/>
      <c r="AR32" s="111"/>
      <c r="AS32" s="111"/>
      <c r="AT32" s="112"/>
      <c r="AU32" s="116"/>
      <c r="AV32" s="117"/>
      <c r="AW32" s="117"/>
      <c r="AX32" s="117"/>
      <c r="AY32" s="117"/>
      <c r="AZ32" s="117"/>
      <c r="BA32" s="118"/>
      <c r="BB32" s="119"/>
      <c r="BC32" s="120"/>
      <c r="BD32" s="120"/>
      <c r="BE32" s="121"/>
      <c r="BF32" s="14"/>
      <c r="BG32" s="14"/>
      <c r="BH32" s="54" t="e">
        <f t="shared" si="0"/>
        <v>#N/A</v>
      </c>
      <c r="BI32" s="51">
        <f t="shared" si="1"/>
        <v>0</v>
      </c>
      <c r="BJ32" s="14"/>
      <c r="BK32" s="59">
        <f t="shared" si="2"/>
        <v>0</v>
      </c>
      <c r="BL32" s="58" t="b">
        <f t="shared" si="3"/>
        <v>0</v>
      </c>
      <c r="BM32" s="14"/>
      <c r="BN32" s="57">
        <f t="shared" si="4"/>
        <v>0</v>
      </c>
      <c r="BO32" s="56">
        <f t="shared" si="4"/>
        <v>0</v>
      </c>
      <c r="BP32" s="55">
        <f t="shared" si="5"/>
        <v>0</v>
      </c>
      <c r="BQ32" s="14"/>
      <c r="BR32" s="54">
        <f t="shared" si="6"/>
        <v>0</v>
      </c>
      <c r="BS32" s="53">
        <f t="shared" si="7"/>
        <v>0</v>
      </c>
      <c r="BT32" s="53">
        <f t="shared" si="8"/>
        <v>0</v>
      </c>
      <c r="BU32" s="53">
        <f t="shared" si="9"/>
        <v>0</v>
      </c>
      <c r="BV32" s="53">
        <f t="shared" si="10"/>
        <v>0</v>
      </c>
      <c r="BW32" s="53">
        <f t="shared" si="11"/>
        <v>0</v>
      </c>
      <c r="BX32" s="53">
        <f t="shared" si="12"/>
        <v>0</v>
      </c>
      <c r="BY32" s="53">
        <f t="shared" si="13"/>
        <v>0</v>
      </c>
      <c r="BZ32" s="52">
        <f t="shared" si="14"/>
        <v>0</v>
      </c>
      <c r="CA32" s="52">
        <f t="shared" si="15"/>
        <v>0</v>
      </c>
      <c r="CB32" s="51">
        <f t="shared" si="16"/>
        <v>0</v>
      </c>
      <c r="CC32" s="14"/>
      <c r="CD32" s="54">
        <f t="shared" si="17"/>
        <v>1</v>
      </c>
      <c r="CE32" s="53">
        <f t="shared" si="18"/>
        <v>1</v>
      </c>
      <c r="CF32" s="53">
        <f t="shared" si="19"/>
        <v>1</v>
      </c>
      <c r="CG32" s="53">
        <f t="shared" si="20"/>
        <v>1</v>
      </c>
      <c r="CH32" s="53">
        <f t="shared" si="21"/>
        <v>1</v>
      </c>
      <c r="CI32" s="53">
        <f t="shared" si="22"/>
        <v>1</v>
      </c>
      <c r="CJ32" s="53">
        <f t="shared" si="23"/>
        <v>1</v>
      </c>
      <c r="CK32" s="53">
        <f t="shared" si="24"/>
        <v>1</v>
      </c>
      <c r="CL32" s="52">
        <f t="shared" si="25"/>
        <v>4</v>
      </c>
      <c r="CM32" s="52">
        <f t="shared" si="26"/>
        <v>4</v>
      </c>
      <c r="CN32" s="51">
        <f t="shared" si="27"/>
        <v>6</v>
      </c>
      <c r="CO32" s="14"/>
      <c r="CP32" s="14"/>
      <c r="CQ32" s="14"/>
      <c r="CR32" s="14"/>
      <c r="CS32" s="14"/>
      <c r="CT32" s="14"/>
      <c r="CU32" s="18" t="s">
        <v>119</v>
      </c>
      <c r="CV32" s="17">
        <v>16</v>
      </c>
      <c r="CW32" s="18" t="s">
        <v>126</v>
      </c>
      <c r="CX32" s="17">
        <v>23</v>
      </c>
      <c r="CY32" s="14"/>
      <c r="CZ32" s="14"/>
    </row>
    <row r="33" spans="2:104" s="19" customFormat="1" ht="12.75" customHeight="1">
      <c r="B33" s="50">
        <v>17</v>
      </c>
      <c r="C33" s="128"/>
      <c r="D33" s="129"/>
      <c r="E33" s="130"/>
      <c r="F33" s="131"/>
      <c r="G33" s="131"/>
      <c r="H33" s="131"/>
      <c r="I33" s="131"/>
      <c r="J33" s="131"/>
      <c r="K33" s="131"/>
      <c r="L33" s="132"/>
      <c r="M33" s="133"/>
      <c r="N33" s="133"/>
      <c r="O33" s="133"/>
      <c r="P33" s="133"/>
      <c r="Q33" s="133"/>
      <c r="R33" s="133"/>
      <c r="S33" s="133"/>
      <c r="T33" s="133"/>
      <c r="U33" s="133"/>
      <c r="V33" s="133"/>
      <c r="W33" s="133"/>
      <c r="X33" s="133"/>
      <c r="Y33" s="133"/>
      <c r="Z33" s="133"/>
      <c r="AA33" s="133"/>
      <c r="AB33" s="133"/>
      <c r="AC33" s="133"/>
      <c r="AD33" s="133"/>
      <c r="AE33" s="133"/>
      <c r="AF33" s="133"/>
      <c r="AG33" s="133"/>
      <c r="AH33" s="134"/>
      <c r="AI33" s="110"/>
      <c r="AJ33" s="111"/>
      <c r="AK33" s="111"/>
      <c r="AL33" s="111"/>
      <c r="AM33" s="112"/>
      <c r="AN33" s="113"/>
      <c r="AO33" s="114"/>
      <c r="AP33" s="115"/>
      <c r="AQ33" s="110"/>
      <c r="AR33" s="111"/>
      <c r="AS33" s="111"/>
      <c r="AT33" s="112"/>
      <c r="AU33" s="116"/>
      <c r="AV33" s="117"/>
      <c r="AW33" s="117"/>
      <c r="AX33" s="117"/>
      <c r="AY33" s="117"/>
      <c r="AZ33" s="117"/>
      <c r="BA33" s="118"/>
      <c r="BB33" s="119"/>
      <c r="BC33" s="120"/>
      <c r="BD33" s="120"/>
      <c r="BE33" s="121"/>
      <c r="BF33" s="14"/>
      <c r="BG33" s="14"/>
      <c r="BH33" s="54" t="e">
        <f t="shared" si="0"/>
        <v>#N/A</v>
      </c>
      <c r="BI33" s="51">
        <f t="shared" si="1"/>
        <v>0</v>
      </c>
      <c r="BJ33" s="14"/>
      <c r="BK33" s="59">
        <f t="shared" si="2"/>
        <v>0</v>
      </c>
      <c r="BL33" s="58" t="b">
        <f t="shared" si="3"/>
        <v>0</v>
      </c>
      <c r="BM33" s="14"/>
      <c r="BN33" s="57">
        <f t="shared" si="4"/>
        <v>0</v>
      </c>
      <c r="BO33" s="56">
        <f t="shared" si="4"/>
        <v>0</v>
      </c>
      <c r="BP33" s="55">
        <f t="shared" si="5"/>
        <v>0</v>
      </c>
      <c r="BQ33" s="14"/>
      <c r="BR33" s="54">
        <f t="shared" si="6"/>
        <v>0</v>
      </c>
      <c r="BS33" s="53">
        <f t="shared" si="7"/>
        <v>0</v>
      </c>
      <c r="BT33" s="53">
        <f t="shared" si="8"/>
        <v>0</v>
      </c>
      <c r="BU33" s="53">
        <f t="shared" si="9"/>
        <v>0</v>
      </c>
      <c r="BV33" s="53">
        <f t="shared" si="10"/>
        <v>0</v>
      </c>
      <c r="BW33" s="53">
        <f t="shared" si="11"/>
        <v>0</v>
      </c>
      <c r="BX33" s="53">
        <f t="shared" si="12"/>
        <v>0</v>
      </c>
      <c r="BY33" s="53">
        <f t="shared" si="13"/>
        <v>0</v>
      </c>
      <c r="BZ33" s="52">
        <f t="shared" si="14"/>
        <v>0</v>
      </c>
      <c r="CA33" s="52">
        <f t="shared" si="15"/>
        <v>0</v>
      </c>
      <c r="CB33" s="51">
        <f t="shared" si="16"/>
        <v>0</v>
      </c>
      <c r="CC33" s="14"/>
      <c r="CD33" s="54">
        <f t="shared" si="17"/>
        <v>1</v>
      </c>
      <c r="CE33" s="53">
        <f t="shared" si="18"/>
        <v>1</v>
      </c>
      <c r="CF33" s="53">
        <f t="shared" si="19"/>
        <v>1</v>
      </c>
      <c r="CG33" s="53">
        <f t="shared" si="20"/>
        <v>1</v>
      </c>
      <c r="CH33" s="53">
        <f t="shared" si="21"/>
        <v>1</v>
      </c>
      <c r="CI33" s="53">
        <f t="shared" si="22"/>
        <v>1</v>
      </c>
      <c r="CJ33" s="53">
        <f t="shared" si="23"/>
        <v>1</v>
      </c>
      <c r="CK33" s="53">
        <f t="shared" si="24"/>
        <v>1</v>
      </c>
      <c r="CL33" s="52">
        <f t="shared" si="25"/>
        <v>4</v>
      </c>
      <c r="CM33" s="52">
        <f t="shared" si="26"/>
        <v>4</v>
      </c>
      <c r="CN33" s="51">
        <f t="shared" si="27"/>
        <v>6</v>
      </c>
      <c r="CO33" s="14"/>
      <c r="CP33" s="14"/>
      <c r="CQ33" s="14"/>
      <c r="CR33" s="14"/>
      <c r="CS33" s="14"/>
      <c r="CT33" s="14"/>
      <c r="CU33" s="18" t="s">
        <v>120</v>
      </c>
      <c r="CV33" s="17">
        <v>17</v>
      </c>
      <c r="CW33" s="18" t="s">
        <v>127</v>
      </c>
      <c r="CX33" s="17">
        <v>24</v>
      </c>
      <c r="CY33" s="14"/>
      <c r="CZ33" s="14"/>
    </row>
    <row r="34" spans="2:104" s="19" customFormat="1" ht="12.75" customHeight="1">
      <c r="B34" s="50">
        <v>18</v>
      </c>
      <c r="C34" s="128"/>
      <c r="D34" s="129"/>
      <c r="E34" s="130"/>
      <c r="F34" s="131"/>
      <c r="G34" s="131"/>
      <c r="H34" s="131"/>
      <c r="I34" s="131"/>
      <c r="J34" s="131"/>
      <c r="K34" s="131"/>
      <c r="L34" s="132"/>
      <c r="M34" s="133"/>
      <c r="N34" s="133"/>
      <c r="O34" s="133"/>
      <c r="P34" s="133"/>
      <c r="Q34" s="133"/>
      <c r="R34" s="133"/>
      <c r="S34" s="133"/>
      <c r="T34" s="133"/>
      <c r="U34" s="133"/>
      <c r="V34" s="133"/>
      <c r="W34" s="133"/>
      <c r="X34" s="133"/>
      <c r="Y34" s="133"/>
      <c r="Z34" s="133"/>
      <c r="AA34" s="133"/>
      <c r="AB34" s="133"/>
      <c r="AC34" s="133"/>
      <c r="AD34" s="133"/>
      <c r="AE34" s="133"/>
      <c r="AF34" s="133"/>
      <c r="AG34" s="133"/>
      <c r="AH34" s="134"/>
      <c r="AI34" s="110"/>
      <c r="AJ34" s="111"/>
      <c r="AK34" s="111"/>
      <c r="AL34" s="111"/>
      <c r="AM34" s="112"/>
      <c r="AN34" s="113"/>
      <c r="AO34" s="114"/>
      <c r="AP34" s="115"/>
      <c r="AQ34" s="110"/>
      <c r="AR34" s="111"/>
      <c r="AS34" s="111"/>
      <c r="AT34" s="112"/>
      <c r="AU34" s="116"/>
      <c r="AV34" s="117"/>
      <c r="AW34" s="117"/>
      <c r="AX34" s="117"/>
      <c r="AY34" s="117"/>
      <c r="AZ34" s="117"/>
      <c r="BA34" s="118"/>
      <c r="BB34" s="119"/>
      <c r="BC34" s="120"/>
      <c r="BD34" s="120"/>
      <c r="BE34" s="121"/>
      <c r="BF34" s="14"/>
      <c r="BG34" s="14"/>
      <c r="BH34" s="54" t="e">
        <f t="shared" si="0"/>
        <v>#N/A</v>
      </c>
      <c r="BI34" s="51">
        <f t="shared" si="1"/>
        <v>0</v>
      </c>
      <c r="BJ34" s="14"/>
      <c r="BK34" s="59">
        <f t="shared" si="2"/>
        <v>0</v>
      </c>
      <c r="BL34" s="58" t="b">
        <f t="shared" si="3"/>
        <v>0</v>
      </c>
      <c r="BM34" s="14"/>
      <c r="BN34" s="57">
        <f t="shared" si="4"/>
        <v>0</v>
      </c>
      <c r="BO34" s="56">
        <f t="shared" si="4"/>
        <v>0</v>
      </c>
      <c r="BP34" s="55">
        <f t="shared" si="5"/>
        <v>0</v>
      </c>
      <c r="BQ34" s="14"/>
      <c r="BR34" s="54">
        <f t="shared" si="6"/>
        <v>0</v>
      </c>
      <c r="BS34" s="53">
        <f t="shared" si="7"/>
        <v>0</v>
      </c>
      <c r="BT34" s="53">
        <f t="shared" si="8"/>
        <v>0</v>
      </c>
      <c r="BU34" s="53">
        <f t="shared" si="9"/>
        <v>0</v>
      </c>
      <c r="BV34" s="53">
        <f t="shared" si="10"/>
        <v>0</v>
      </c>
      <c r="BW34" s="53">
        <f t="shared" si="11"/>
        <v>0</v>
      </c>
      <c r="BX34" s="53">
        <f t="shared" si="12"/>
        <v>0</v>
      </c>
      <c r="BY34" s="53">
        <f t="shared" si="13"/>
        <v>0</v>
      </c>
      <c r="BZ34" s="52">
        <f t="shared" si="14"/>
        <v>0</v>
      </c>
      <c r="CA34" s="52">
        <f t="shared" si="15"/>
        <v>0</v>
      </c>
      <c r="CB34" s="51">
        <f t="shared" si="16"/>
        <v>0</v>
      </c>
      <c r="CC34" s="14"/>
      <c r="CD34" s="54">
        <f t="shared" si="17"/>
        <v>1</v>
      </c>
      <c r="CE34" s="53">
        <f t="shared" si="18"/>
        <v>1</v>
      </c>
      <c r="CF34" s="53">
        <f t="shared" si="19"/>
        <v>1</v>
      </c>
      <c r="CG34" s="53">
        <f t="shared" si="20"/>
        <v>1</v>
      </c>
      <c r="CH34" s="53">
        <f t="shared" si="21"/>
        <v>1</v>
      </c>
      <c r="CI34" s="53">
        <f t="shared" si="22"/>
        <v>1</v>
      </c>
      <c r="CJ34" s="53">
        <f t="shared" si="23"/>
        <v>1</v>
      </c>
      <c r="CK34" s="53">
        <f t="shared" si="24"/>
        <v>1</v>
      </c>
      <c r="CL34" s="52">
        <f t="shared" si="25"/>
        <v>4</v>
      </c>
      <c r="CM34" s="52">
        <f t="shared" si="26"/>
        <v>4</v>
      </c>
      <c r="CN34" s="51">
        <f t="shared" si="27"/>
        <v>6</v>
      </c>
      <c r="CO34" s="14"/>
      <c r="CP34" s="14"/>
      <c r="CQ34" s="14"/>
      <c r="CR34" s="14"/>
      <c r="CS34" s="14"/>
      <c r="CT34" s="14"/>
      <c r="CU34" s="18" t="s">
        <v>121</v>
      </c>
      <c r="CV34" s="17">
        <v>18</v>
      </c>
      <c r="CW34" s="18" t="s">
        <v>128</v>
      </c>
      <c r="CX34" s="17">
        <v>25</v>
      </c>
      <c r="CY34" s="14"/>
      <c r="CZ34" s="14"/>
    </row>
    <row r="35" spans="2:104" s="19" customFormat="1" ht="12.75" customHeight="1">
      <c r="B35" s="50">
        <v>19</v>
      </c>
      <c r="C35" s="128"/>
      <c r="D35" s="129"/>
      <c r="E35" s="130"/>
      <c r="F35" s="131"/>
      <c r="G35" s="131"/>
      <c r="H35" s="131"/>
      <c r="I35" s="131"/>
      <c r="J35" s="131"/>
      <c r="K35" s="131"/>
      <c r="L35" s="132"/>
      <c r="M35" s="133"/>
      <c r="N35" s="133"/>
      <c r="O35" s="133"/>
      <c r="P35" s="133"/>
      <c r="Q35" s="133"/>
      <c r="R35" s="133"/>
      <c r="S35" s="133"/>
      <c r="T35" s="133"/>
      <c r="U35" s="133"/>
      <c r="V35" s="133"/>
      <c r="W35" s="133"/>
      <c r="X35" s="133"/>
      <c r="Y35" s="133"/>
      <c r="Z35" s="133"/>
      <c r="AA35" s="133"/>
      <c r="AB35" s="133"/>
      <c r="AC35" s="133"/>
      <c r="AD35" s="133"/>
      <c r="AE35" s="133"/>
      <c r="AF35" s="133"/>
      <c r="AG35" s="133"/>
      <c r="AH35" s="134"/>
      <c r="AI35" s="110"/>
      <c r="AJ35" s="111"/>
      <c r="AK35" s="111"/>
      <c r="AL35" s="111"/>
      <c r="AM35" s="112"/>
      <c r="AN35" s="113"/>
      <c r="AO35" s="114"/>
      <c r="AP35" s="115"/>
      <c r="AQ35" s="110"/>
      <c r="AR35" s="111"/>
      <c r="AS35" s="111"/>
      <c r="AT35" s="112"/>
      <c r="AU35" s="116"/>
      <c r="AV35" s="117"/>
      <c r="AW35" s="117"/>
      <c r="AX35" s="117"/>
      <c r="AY35" s="117"/>
      <c r="AZ35" s="117"/>
      <c r="BA35" s="118"/>
      <c r="BB35" s="119"/>
      <c r="BC35" s="120"/>
      <c r="BD35" s="120"/>
      <c r="BE35" s="121"/>
      <c r="BF35" s="14"/>
      <c r="BG35" s="14"/>
      <c r="BH35" s="54" t="e">
        <f t="shared" si="0"/>
        <v>#N/A</v>
      </c>
      <c r="BI35" s="51">
        <f t="shared" si="1"/>
        <v>0</v>
      </c>
      <c r="BJ35" s="14"/>
      <c r="BK35" s="59">
        <f t="shared" si="2"/>
        <v>0</v>
      </c>
      <c r="BL35" s="58" t="b">
        <f t="shared" si="3"/>
        <v>0</v>
      </c>
      <c r="BM35" s="14"/>
      <c r="BN35" s="57">
        <f t="shared" si="4"/>
        <v>0</v>
      </c>
      <c r="BO35" s="56">
        <f t="shared" si="4"/>
        <v>0</v>
      </c>
      <c r="BP35" s="55">
        <f t="shared" si="5"/>
        <v>0</v>
      </c>
      <c r="BQ35" s="14"/>
      <c r="BR35" s="54">
        <f t="shared" si="6"/>
        <v>0</v>
      </c>
      <c r="BS35" s="53">
        <f t="shared" si="7"/>
        <v>0</v>
      </c>
      <c r="BT35" s="53">
        <f t="shared" si="8"/>
        <v>0</v>
      </c>
      <c r="BU35" s="53">
        <f t="shared" si="9"/>
        <v>0</v>
      </c>
      <c r="BV35" s="53">
        <f t="shared" si="10"/>
        <v>0</v>
      </c>
      <c r="BW35" s="53">
        <f t="shared" si="11"/>
        <v>0</v>
      </c>
      <c r="BX35" s="53">
        <f t="shared" si="12"/>
        <v>0</v>
      </c>
      <c r="BY35" s="53">
        <f t="shared" si="13"/>
        <v>0</v>
      </c>
      <c r="BZ35" s="52">
        <f t="shared" si="14"/>
        <v>0</v>
      </c>
      <c r="CA35" s="52">
        <f t="shared" si="15"/>
        <v>0</v>
      </c>
      <c r="CB35" s="51">
        <f t="shared" si="16"/>
        <v>0</v>
      </c>
      <c r="CC35" s="14"/>
      <c r="CD35" s="54">
        <f t="shared" si="17"/>
        <v>1</v>
      </c>
      <c r="CE35" s="53">
        <f t="shared" si="18"/>
        <v>1</v>
      </c>
      <c r="CF35" s="53">
        <f t="shared" si="19"/>
        <v>1</v>
      </c>
      <c r="CG35" s="53">
        <f t="shared" si="20"/>
        <v>1</v>
      </c>
      <c r="CH35" s="53">
        <f t="shared" si="21"/>
        <v>1</v>
      </c>
      <c r="CI35" s="53">
        <f t="shared" si="22"/>
        <v>1</v>
      </c>
      <c r="CJ35" s="53">
        <f t="shared" si="23"/>
        <v>1</v>
      </c>
      <c r="CK35" s="53">
        <f t="shared" si="24"/>
        <v>1</v>
      </c>
      <c r="CL35" s="52">
        <f t="shared" si="25"/>
        <v>4</v>
      </c>
      <c r="CM35" s="52">
        <f t="shared" si="26"/>
        <v>4</v>
      </c>
      <c r="CN35" s="51">
        <f t="shared" si="27"/>
        <v>6</v>
      </c>
      <c r="CO35" s="14"/>
      <c r="CP35" s="14"/>
      <c r="CQ35" s="14"/>
      <c r="CR35" s="14"/>
      <c r="CS35" s="14"/>
      <c r="CT35" s="14"/>
      <c r="CU35" s="18" t="s">
        <v>122</v>
      </c>
      <c r="CV35" s="17">
        <v>19</v>
      </c>
      <c r="CW35" s="18" t="s">
        <v>129</v>
      </c>
      <c r="CX35" s="17">
        <v>26</v>
      </c>
      <c r="CY35" s="14"/>
      <c r="CZ35" s="14"/>
    </row>
    <row r="36" spans="2:104" s="19" customFormat="1" ht="12.75" customHeight="1">
      <c r="B36" s="50">
        <v>20</v>
      </c>
      <c r="C36" s="128"/>
      <c r="D36" s="129"/>
      <c r="E36" s="130"/>
      <c r="F36" s="131"/>
      <c r="G36" s="131"/>
      <c r="H36" s="131"/>
      <c r="I36" s="131"/>
      <c r="J36" s="131"/>
      <c r="K36" s="131"/>
      <c r="L36" s="132"/>
      <c r="M36" s="133"/>
      <c r="N36" s="133"/>
      <c r="O36" s="133"/>
      <c r="P36" s="133"/>
      <c r="Q36" s="133"/>
      <c r="R36" s="133"/>
      <c r="S36" s="133"/>
      <c r="T36" s="133"/>
      <c r="U36" s="133"/>
      <c r="V36" s="133"/>
      <c r="W36" s="133"/>
      <c r="X36" s="133"/>
      <c r="Y36" s="133"/>
      <c r="Z36" s="133"/>
      <c r="AA36" s="133"/>
      <c r="AB36" s="133"/>
      <c r="AC36" s="133"/>
      <c r="AD36" s="133"/>
      <c r="AE36" s="133"/>
      <c r="AF36" s="133"/>
      <c r="AG36" s="133"/>
      <c r="AH36" s="134"/>
      <c r="AI36" s="110"/>
      <c r="AJ36" s="111"/>
      <c r="AK36" s="111"/>
      <c r="AL36" s="111"/>
      <c r="AM36" s="112"/>
      <c r="AN36" s="113"/>
      <c r="AO36" s="114"/>
      <c r="AP36" s="115"/>
      <c r="AQ36" s="110"/>
      <c r="AR36" s="111"/>
      <c r="AS36" s="111"/>
      <c r="AT36" s="112"/>
      <c r="AU36" s="116"/>
      <c r="AV36" s="117"/>
      <c r="AW36" s="117"/>
      <c r="AX36" s="117"/>
      <c r="AY36" s="117"/>
      <c r="AZ36" s="117"/>
      <c r="BA36" s="118"/>
      <c r="BB36" s="119"/>
      <c r="BC36" s="120"/>
      <c r="BD36" s="120"/>
      <c r="BE36" s="121"/>
      <c r="BF36" s="14"/>
      <c r="BG36" s="14"/>
      <c r="BH36" s="54" t="e">
        <f t="shared" si="0"/>
        <v>#N/A</v>
      </c>
      <c r="BI36" s="51">
        <f t="shared" si="1"/>
        <v>0</v>
      </c>
      <c r="BJ36" s="14"/>
      <c r="BK36" s="59">
        <f t="shared" si="2"/>
        <v>0</v>
      </c>
      <c r="BL36" s="58" t="b">
        <f t="shared" si="3"/>
        <v>0</v>
      </c>
      <c r="BM36" s="14"/>
      <c r="BN36" s="57">
        <f t="shared" si="4"/>
        <v>0</v>
      </c>
      <c r="BO36" s="56">
        <f t="shared" si="4"/>
        <v>0</v>
      </c>
      <c r="BP36" s="55">
        <f t="shared" si="5"/>
        <v>0</v>
      </c>
      <c r="BQ36" s="14"/>
      <c r="BR36" s="54">
        <f t="shared" si="6"/>
        <v>0</v>
      </c>
      <c r="BS36" s="53">
        <f t="shared" si="7"/>
        <v>0</v>
      </c>
      <c r="BT36" s="53">
        <f t="shared" si="8"/>
        <v>0</v>
      </c>
      <c r="BU36" s="53">
        <f t="shared" si="9"/>
        <v>0</v>
      </c>
      <c r="BV36" s="53">
        <f t="shared" si="10"/>
        <v>0</v>
      </c>
      <c r="BW36" s="53">
        <f t="shared" si="11"/>
        <v>0</v>
      </c>
      <c r="BX36" s="53">
        <f t="shared" si="12"/>
        <v>0</v>
      </c>
      <c r="BY36" s="53">
        <f t="shared" si="13"/>
        <v>0</v>
      </c>
      <c r="BZ36" s="52">
        <f t="shared" si="14"/>
        <v>0</v>
      </c>
      <c r="CA36" s="52">
        <f t="shared" si="15"/>
        <v>0</v>
      </c>
      <c r="CB36" s="51">
        <f t="shared" si="16"/>
        <v>0</v>
      </c>
      <c r="CC36" s="14"/>
      <c r="CD36" s="54">
        <f t="shared" si="17"/>
        <v>1</v>
      </c>
      <c r="CE36" s="53">
        <f t="shared" si="18"/>
        <v>1</v>
      </c>
      <c r="CF36" s="53">
        <f t="shared" si="19"/>
        <v>1</v>
      </c>
      <c r="CG36" s="53">
        <f t="shared" si="20"/>
        <v>1</v>
      </c>
      <c r="CH36" s="53">
        <f t="shared" si="21"/>
        <v>1</v>
      </c>
      <c r="CI36" s="53">
        <f t="shared" si="22"/>
        <v>1</v>
      </c>
      <c r="CJ36" s="53">
        <f t="shared" si="23"/>
        <v>1</v>
      </c>
      <c r="CK36" s="53">
        <f t="shared" si="24"/>
        <v>1</v>
      </c>
      <c r="CL36" s="52">
        <f t="shared" si="25"/>
        <v>4</v>
      </c>
      <c r="CM36" s="52">
        <f t="shared" si="26"/>
        <v>4</v>
      </c>
      <c r="CN36" s="51">
        <f t="shared" si="27"/>
        <v>6</v>
      </c>
      <c r="CO36" s="14"/>
      <c r="CP36" s="14"/>
      <c r="CQ36" s="14"/>
      <c r="CR36" s="14"/>
      <c r="CS36" s="14"/>
      <c r="CT36" s="14"/>
      <c r="CU36" s="18" t="s">
        <v>123</v>
      </c>
      <c r="CV36" s="17">
        <v>20</v>
      </c>
      <c r="CW36" s="18" t="s">
        <v>130</v>
      </c>
      <c r="CX36" s="17">
        <v>27</v>
      </c>
      <c r="CY36" s="14"/>
      <c r="CZ36" s="14"/>
    </row>
    <row r="37" spans="2:104" s="19" customFormat="1" ht="12.75" customHeight="1">
      <c r="B37" s="50">
        <v>21</v>
      </c>
      <c r="C37" s="128"/>
      <c r="D37" s="129"/>
      <c r="E37" s="130"/>
      <c r="F37" s="131"/>
      <c r="G37" s="131"/>
      <c r="H37" s="131"/>
      <c r="I37" s="131"/>
      <c r="J37" s="131"/>
      <c r="K37" s="131"/>
      <c r="L37" s="132"/>
      <c r="M37" s="133"/>
      <c r="N37" s="133"/>
      <c r="O37" s="133"/>
      <c r="P37" s="133"/>
      <c r="Q37" s="133"/>
      <c r="R37" s="133"/>
      <c r="S37" s="133"/>
      <c r="T37" s="133"/>
      <c r="U37" s="133"/>
      <c r="V37" s="133"/>
      <c r="W37" s="133"/>
      <c r="X37" s="133"/>
      <c r="Y37" s="133"/>
      <c r="Z37" s="133"/>
      <c r="AA37" s="133"/>
      <c r="AB37" s="133"/>
      <c r="AC37" s="133"/>
      <c r="AD37" s="133"/>
      <c r="AE37" s="133"/>
      <c r="AF37" s="133"/>
      <c r="AG37" s="133"/>
      <c r="AH37" s="134"/>
      <c r="AI37" s="110"/>
      <c r="AJ37" s="111"/>
      <c r="AK37" s="111"/>
      <c r="AL37" s="111"/>
      <c r="AM37" s="112"/>
      <c r="AN37" s="113"/>
      <c r="AO37" s="114"/>
      <c r="AP37" s="115"/>
      <c r="AQ37" s="110"/>
      <c r="AR37" s="111"/>
      <c r="AS37" s="111"/>
      <c r="AT37" s="112"/>
      <c r="AU37" s="116"/>
      <c r="AV37" s="117"/>
      <c r="AW37" s="117"/>
      <c r="AX37" s="117"/>
      <c r="AY37" s="117"/>
      <c r="AZ37" s="117"/>
      <c r="BA37" s="118"/>
      <c r="BB37" s="119"/>
      <c r="BC37" s="120"/>
      <c r="BD37" s="120"/>
      <c r="BE37" s="121"/>
      <c r="BF37" s="14"/>
      <c r="BG37" s="14"/>
      <c r="BH37" s="54" t="e">
        <f t="shared" si="0"/>
        <v>#N/A</v>
      </c>
      <c r="BI37" s="51">
        <f t="shared" si="1"/>
        <v>0</v>
      </c>
      <c r="BJ37" s="14"/>
      <c r="BK37" s="59">
        <f t="shared" si="2"/>
        <v>0</v>
      </c>
      <c r="BL37" s="58" t="b">
        <f t="shared" si="3"/>
        <v>0</v>
      </c>
      <c r="BM37" s="14"/>
      <c r="BN37" s="57">
        <f t="shared" si="4"/>
        <v>0</v>
      </c>
      <c r="BO37" s="56">
        <f t="shared" si="4"/>
        <v>0</v>
      </c>
      <c r="BP37" s="55">
        <f t="shared" si="5"/>
        <v>0</v>
      </c>
      <c r="BQ37" s="14"/>
      <c r="BR37" s="54">
        <f t="shared" si="6"/>
        <v>0</v>
      </c>
      <c r="BS37" s="53">
        <f t="shared" si="7"/>
        <v>0</v>
      </c>
      <c r="BT37" s="53">
        <f t="shared" si="8"/>
        <v>0</v>
      </c>
      <c r="BU37" s="53">
        <f t="shared" si="9"/>
        <v>0</v>
      </c>
      <c r="BV37" s="53">
        <f t="shared" si="10"/>
        <v>0</v>
      </c>
      <c r="BW37" s="53">
        <f t="shared" si="11"/>
        <v>0</v>
      </c>
      <c r="BX37" s="53">
        <f t="shared" si="12"/>
        <v>0</v>
      </c>
      <c r="BY37" s="53">
        <f t="shared" si="13"/>
        <v>0</v>
      </c>
      <c r="BZ37" s="52">
        <f t="shared" si="14"/>
        <v>0</v>
      </c>
      <c r="CA37" s="52">
        <f t="shared" si="15"/>
        <v>0</v>
      </c>
      <c r="CB37" s="51">
        <f t="shared" si="16"/>
        <v>0</v>
      </c>
      <c r="CC37" s="14"/>
      <c r="CD37" s="54">
        <f t="shared" si="17"/>
        <v>1</v>
      </c>
      <c r="CE37" s="53">
        <f t="shared" si="18"/>
        <v>1</v>
      </c>
      <c r="CF37" s="53">
        <f t="shared" si="19"/>
        <v>1</v>
      </c>
      <c r="CG37" s="53">
        <f t="shared" si="20"/>
        <v>1</v>
      </c>
      <c r="CH37" s="53">
        <f t="shared" si="21"/>
        <v>1</v>
      </c>
      <c r="CI37" s="53">
        <f t="shared" si="22"/>
        <v>1</v>
      </c>
      <c r="CJ37" s="53">
        <f t="shared" si="23"/>
        <v>1</v>
      </c>
      <c r="CK37" s="53">
        <f t="shared" si="24"/>
        <v>1</v>
      </c>
      <c r="CL37" s="52">
        <f t="shared" si="25"/>
        <v>4</v>
      </c>
      <c r="CM37" s="52">
        <f t="shared" si="26"/>
        <v>4</v>
      </c>
      <c r="CN37" s="51">
        <f t="shared" si="27"/>
        <v>6</v>
      </c>
      <c r="CO37" s="14"/>
      <c r="CP37" s="14"/>
      <c r="CQ37" s="14"/>
      <c r="CR37" s="14"/>
      <c r="CS37" s="14"/>
      <c r="CT37" s="14"/>
      <c r="CU37" s="18" t="s">
        <v>124</v>
      </c>
      <c r="CV37" s="17">
        <v>21</v>
      </c>
      <c r="CW37" s="18" t="s">
        <v>131</v>
      </c>
      <c r="CX37" s="17">
        <v>28</v>
      </c>
      <c r="CY37" s="14"/>
      <c r="CZ37" s="14"/>
    </row>
    <row r="38" spans="2:104" s="19" customFormat="1" ht="12.75" customHeight="1">
      <c r="B38" s="50">
        <v>22</v>
      </c>
      <c r="C38" s="128"/>
      <c r="D38" s="129"/>
      <c r="E38" s="130"/>
      <c r="F38" s="131"/>
      <c r="G38" s="131"/>
      <c r="H38" s="131"/>
      <c r="I38" s="131"/>
      <c r="J38" s="131"/>
      <c r="K38" s="131"/>
      <c r="L38" s="132"/>
      <c r="M38" s="133"/>
      <c r="N38" s="133"/>
      <c r="O38" s="133"/>
      <c r="P38" s="133"/>
      <c r="Q38" s="133"/>
      <c r="R38" s="133"/>
      <c r="S38" s="133"/>
      <c r="T38" s="133"/>
      <c r="U38" s="133"/>
      <c r="V38" s="133"/>
      <c r="W38" s="133"/>
      <c r="X38" s="133"/>
      <c r="Y38" s="133"/>
      <c r="Z38" s="133"/>
      <c r="AA38" s="133"/>
      <c r="AB38" s="133"/>
      <c r="AC38" s="133"/>
      <c r="AD38" s="133"/>
      <c r="AE38" s="133"/>
      <c r="AF38" s="133"/>
      <c r="AG38" s="133"/>
      <c r="AH38" s="134"/>
      <c r="AI38" s="110"/>
      <c r="AJ38" s="111"/>
      <c r="AK38" s="111"/>
      <c r="AL38" s="111"/>
      <c r="AM38" s="112"/>
      <c r="AN38" s="113"/>
      <c r="AO38" s="114"/>
      <c r="AP38" s="115"/>
      <c r="AQ38" s="110"/>
      <c r="AR38" s="111"/>
      <c r="AS38" s="111"/>
      <c r="AT38" s="112"/>
      <c r="AU38" s="116"/>
      <c r="AV38" s="117"/>
      <c r="AW38" s="117"/>
      <c r="AX38" s="117"/>
      <c r="AY38" s="117"/>
      <c r="AZ38" s="117"/>
      <c r="BA38" s="118"/>
      <c r="BB38" s="119"/>
      <c r="BC38" s="120"/>
      <c r="BD38" s="120"/>
      <c r="BE38" s="121"/>
      <c r="BF38" s="14"/>
      <c r="BG38" s="14"/>
      <c r="BH38" s="54" t="e">
        <f t="shared" si="0"/>
        <v>#N/A</v>
      </c>
      <c r="BI38" s="51">
        <f t="shared" si="1"/>
        <v>0</v>
      </c>
      <c r="BJ38" s="14"/>
      <c r="BK38" s="59">
        <f t="shared" si="2"/>
        <v>0</v>
      </c>
      <c r="BL38" s="58" t="b">
        <f t="shared" si="3"/>
        <v>0</v>
      </c>
      <c r="BM38" s="14"/>
      <c r="BN38" s="57">
        <f t="shared" si="4"/>
        <v>0</v>
      </c>
      <c r="BO38" s="56">
        <f t="shared" si="4"/>
        <v>0</v>
      </c>
      <c r="BP38" s="55">
        <f t="shared" si="5"/>
        <v>0</v>
      </c>
      <c r="BQ38" s="14"/>
      <c r="BR38" s="54">
        <f t="shared" si="6"/>
        <v>0</v>
      </c>
      <c r="BS38" s="53">
        <f t="shared" si="7"/>
        <v>0</v>
      </c>
      <c r="BT38" s="53">
        <f t="shared" si="8"/>
        <v>0</v>
      </c>
      <c r="BU38" s="53">
        <f t="shared" si="9"/>
        <v>0</v>
      </c>
      <c r="BV38" s="53">
        <f t="shared" si="10"/>
        <v>0</v>
      </c>
      <c r="BW38" s="53">
        <f t="shared" si="11"/>
        <v>0</v>
      </c>
      <c r="BX38" s="53">
        <f t="shared" si="12"/>
        <v>0</v>
      </c>
      <c r="BY38" s="53">
        <f t="shared" si="13"/>
        <v>0</v>
      </c>
      <c r="BZ38" s="52">
        <f t="shared" si="14"/>
        <v>0</v>
      </c>
      <c r="CA38" s="52">
        <f t="shared" si="15"/>
        <v>0</v>
      </c>
      <c r="CB38" s="51">
        <f t="shared" si="16"/>
        <v>0</v>
      </c>
      <c r="CC38" s="14"/>
      <c r="CD38" s="54">
        <f t="shared" si="17"/>
        <v>1</v>
      </c>
      <c r="CE38" s="53">
        <f t="shared" si="18"/>
        <v>1</v>
      </c>
      <c r="CF38" s="53">
        <f t="shared" si="19"/>
        <v>1</v>
      </c>
      <c r="CG38" s="53">
        <f t="shared" si="20"/>
        <v>1</v>
      </c>
      <c r="CH38" s="53">
        <f t="shared" si="21"/>
        <v>1</v>
      </c>
      <c r="CI38" s="53">
        <f t="shared" si="22"/>
        <v>1</v>
      </c>
      <c r="CJ38" s="53">
        <f t="shared" si="23"/>
        <v>1</v>
      </c>
      <c r="CK38" s="53">
        <f t="shared" si="24"/>
        <v>1</v>
      </c>
      <c r="CL38" s="52">
        <f t="shared" si="25"/>
        <v>4</v>
      </c>
      <c r="CM38" s="52">
        <f t="shared" si="26"/>
        <v>4</v>
      </c>
      <c r="CN38" s="51">
        <f t="shared" si="27"/>
        <v>6</v>
      </c>
      <c r="CO38" s="14"/>
      <c r="CP38" s="14"/>
      <c r="CQ38" s="14"/>
      <c r="CR38" s="14"/>
      <c r="CS38" s="14"/>
      <c r="CT38" s="14"/>
      <c r="CU38" s="18" t="s">
        <v>125</v>
      </c>
      <c r="CV38" s="17">
        <v>22</v>
      </c>
      <c r="CW38" s="18" t="s">
        <v>154</v>
      </c>
      <c r="CX38" s="17">
        <v>29</v>
      </c>
      <c r="CY38" s="14"/>
      <c r="CZ38" s="14"/>
    </row>
    <row r="39" spans="2:104" s="19" customFormat="1" ht="12.75" customHeight="1">
      <c r="B39" s="50">
        <v>23</v>
      </c>
      <c r="C39" s="128"/>
      <c r="D39" s="129"/>
      <c r="E39" s="130"/>
      <c r="F39" s="131"/>
      <c r="G39" s="131"/>
      <c r="H39" s="131"/>
      <c r="I39" s="131"/>
      <c r="J39" s="131"/>
      <c r="K39" s="131"/>
      <c r="L39" s="132"/>
      <c r="M39" s="133"/>
      <c r="N39" s="133"/>
      <c r="O39" s="133"/>
      <c r="P39" s="133"/>
      <c r="Q39" s="133"/>
      <c r="R39" s="133"/>
      <c r="S39" s="133"/>
      <c r="T39" s="133"/>
      <c r="U39" s="133"/>
      <c r="V39" s="133"/>
      <c r="W39" s="133"/>
      <c r="X39" s="133"/>
      <c r="Y39" s="133"/>
      <c r="Z39" s="133"/>
      <c r="AA39" s="133"/>
      <c r="AB39" s="133"/>
      <c r="AC39" s="133"/>
      <c r="AD39" s="133"/>
      <c r="AE39" s="133"/>
      <c r="AF39" s="133"/>
      <c r="AG39" s="133"/>
      <c r="AH39" s="134"/>
      <c r="AI39" s="110"/>
      <c r="AJ39" s="111"/>
      <c r="AK39" s="111"/>
      <c r="AL39" s="111"/>
      <c r="AM39" s="112"/>
      <c r="AN39" s="113"/>
      <c r="AO39" s="114"/>
      <c r="AP39" s="115"/>
      <c r="AQ39" s="110"/>
      <c r="AR39" s="111"/>
      <c r="AS39" s="111"/>
      <c r="AT39" s="112"/>
      <c r="AU39" s="116"/>
      <c r="AV39" s="117"/>
      <c r="AW39" s="117"/>
      <c r="AX39" s="117"/>
      <c r="AY39" s="117"/>
      <c r="AZ39" s="117"/>
      <c r="BA39" s="118"/>
      <c r="BB39" s="119"/>
      <c r="BC39" s="120"/>
      <c r="BD39" s="120"/>
      <c r="BE39" s="121"/>
      <c r="BF39" s="14"/>
      <c r="BG39" s="14"/>
      <c r="BH39" s="54" t="e">
        <f t="shared" si="0"/>
        <v>#N/A</v>
      </c>
      <c r="BI39" s="51">
        <f t="shared" si="1"/>
        <v>0</v>
      </c>
      <c r="BJ39" s="14"/>
      <c r="BK39" s="59">
        <f t="shared" si="2"/>
        <v>0</v>
      </c>
      <c r="BL39" s="58" t="b">
        <f t="shared" si="3"/>
        <v>0</v>
      </c>
      <c r="BM39" s="14"/>
      <c r="BN39" s="57">
        <f t="shared" si="4"/>
        <v>0</v>
      </c>
      <c r="BO39" s="56">
        <f t="shared" si="4"/>
        <v>0</v>
      </c>
      <c r="BP39" s="55">
        <f t="shared" si="5"/>
        <v>0</v>
      </c>
      <c r="BQ39" s="14"/>
      <c r="BR39" s="54">
        <f t="shared" si="6"/>
        <v>0</v>
      </c>
      <c r="BS39" s="53">
        <f t="shared" si="7"/>
        <v>0</v>
      </c>
      <c r="BT39" s="53">
        <f t="shared" si="8"/>
        <v>0</v>
      </c>
      <c r="BU39" s="53">
        <f t="shared" si="9"/>
        <v>0</v>
      </c>
      <c r="BV39" s="53">
        <f t="shared" si="10"/>
        <v>0</v>
      </c>
      <c r="BW39" s="53">
        <f t="shared" si="11"/>
        <v>0</v>
      </c>
      <c r="BX39" s="53">
        <f t="shared" si="12"/>
        <v>0</v>
      </c>
      <c r="BY39" s="53">
        <f t="shared" si="13"/>
        <v>0</v>
      </c>
      <c r="BZ39" s="52">
        <f t="shared" si="14"/>
        <v>0</v>
      </c>
      <c r="CA39" s="52">
        <f t="shared" si="15"/>
        <v>0</v>
      </c>
      <c r="CB39" s="51">
        <f t="shared" si="16"/>
        <v>0</v>
      </c>
      <c r="CC39" s="14"/>
      <c r="CD39" s="54">
        <f t="shared" si="17"/>
        <v>1</v>
      </c>
      <c r="CE39" s="53">
        <f t="shared" si="18"/>
        <v>1</v>
      </c>
      <c r="CF39" s="53">
        <f t="shared" si="19"/>
        <v>1</v>
      </c>
      <c r="CG39" s="53">
        <f t="shared" si="20"/>
        <v>1</v>
      </c>
      <c r="CH39" s="53">
        <f t="shared" si="21"/>
        <v>1</v>
      </c>
      <c r="CI39" s="53">
        <f t="shared" si="22"/>
        <v>1</v>
      </c>
      <c r="CJ39" s="53">
        <f t="shared" si="23"/>
        <v>1</v>
      </c>
      <c r="CK39" s="53">
        <f t="shared" si="24"/>
        <v>1</v>
      </c>
      <c r="CL39" s="52">
        <f t="shared" si="25"/>
        <v>4</v>
      </c>
      <c r="CM39" s="52">
        <f t="shared" si="26"/>
        <v>4</v>
      </c>
      <c r="CN39" s="51">
        <f t="shared" si="27"/>
        <v>6</v>
      </c>
      <c r="CO39" s="14"/>
      <c r="CP39" s="14"/>
      <c r="CQ39" s="14"/>
      <c r="CR39" s="14"/>
      <c r="CS39" s="14"/>
      <c r="CT39" s="14"/>
      <c r="CU39" s="18" t="s">
        <v>126</v>
      </c>
      <c r="CV39" s="17">
        <v>23</v>
      </c>
      <c r="CW39" s="18" t="s">
        <v>106</v>
      </c>
      <c r="CX39" s="17">
        <v>3</v>
      </c>
      <c r="CY39" s="14"/>
      <c r="CZ39" s="14"/>
    </row>
    <row r="40" spans="2:104" s="19" customFormat="1" ht="12.75" customHeight="1">
      <c r="B40" s="50">
        <v>24</v>
      </c>
      <c r="C40" s="128"/>
      <c r="D40" s="129"/>
      <c r="E40" s="130"/>
      <c r="F40" s="131"/>
      <c r="G40" s="131"/>
      <c r="H40" s="131"/>
      <c r="I40" s="131"/>
      <c r="J40" s="131"/>
      <c r="K40" s="131"/>
      <c r="L40" s="132"/>
      <c r="M40" s="133"/>
      <c r="N40" s="133"/>
      <c r="O40" s="133"/>
      <c r="P40" s="133"/>
      <c r="Q40" s="133"/>
      <c r="R40" s="133"/>
      <c r="S40" s="133"/>
      <c r="T40" s="133"/>
      <c r="U40" s="133"/>
      <c r="V40" s="133"/>
      <c r="W40" s="133"/>
      <c r="X40" s="133"/>
      <c r="Y40" s="133"/>
      <c r="Z40" s="133"/>
      <c r="AA40" s="133"/>
      <c r="AB40" s="133"/>
      <c r="AC40" s="133"/>
      <c r="AD40" s="133"/>
      <c r="AE40" s="133"/>
      <c r="AF40" s="133"/>
      <c r="AG40" s="133"/>
      <c r="AH40" s="134"/>
      <c r="AI40" s="110"/>
      <c r="AJ40" s="111"/>
      <c r="AK40" s="111"/>
      <c r="AL40" s="111"/>
      <c r="AM40" s="112"/>
      <c r="AN40" s="113"/>
      <c r="AO40" s="114"/>
      <c r="AP40" s="115"/>
      <c r="AQ40" s="110"/>
      <c r="AR40" s="111"/>
      <c r="AS40" s="111"/>
      <c r="AT40" s="112"/>
      <c r="AU40" s="116"/>
      <c r="AV40" s="117"/>
      <c r="AW40" s="117"/>
      <c r="AX40" s="117"/>
      <c r="AY40" s="117"/>
      <c r="AZ40" s="117"/>
      <c r="BA40" s="118"/>
      <c r="BB40" s="119"/>
      <c r="BC40" s="120"/>
      <c r="BD40" s="120"/>
      <c r="BE40" s="121"/>
      <c r="BF40" s="14"/>
      <c r="BG40" s="14"/>
      <c r="BH40" s="54" t="e">
        <f t="shared" si="0"/>
        <v>#N/A</v>
      </c>
      <c r="BI40" s="51">
        <f t="shared" si="1"/>
        <v>0</v>
      </c>
      <c r="BJ40" s="14"/>
      <c r="BK40" s="59">
        <f t="shared" si="2"/>
        <v>0</v>
      </c>
      <c r="BL40" s="58" t="b">
        <f t="shared" si="3"/>
        <v>0</v>
      </c>
      <c r="BM40" s="14"/>
      <c r="BN40" s="57">
        <f t="shared" si="4"/>
        <v>0</v>
      </c>
      <c r="BO40" s="56">
        <f t="shared" si="4"/>
        <v>0</v>
      </c>
      <c r="BP40" s="55">
        <f t="shared" si="5"/>
        <v>0</v>
      </c>
      <c r="BQ40" s="14"/>
      <c r="BR40" s="54">
        <f t="shared" si="6"/>
        <v>0</v>
      </c>
      <c r="BS40" s="53">
        <f t="shared" si="7"/>
        <v>0</v>
      </c>
      <c r="BT40" s="53">
        <f t="shared" si="8"/>
        <v>0</v>
      </c>
      <c r="BU40" s="53">
        <f t="shared" si="9"/>
        <v>0</v>
      </c>
      <c r="BV40" s="53">
        <f t="shared" si="10"/>
        <v>0</v>
      </c>
      <c r="BW40" s="53">
        <f t="shared" si="11"/>
        <v>0</v>
      </c>
      <c r="BX40" s="53">
        <f t="shared" si="12"/>
        <v>0</v>
      </c>
      <c r="BY40" s="53">
        <f t="shared" si="13"/>
        <v>0</v>
      </c>
      <c r="BZ40" s="52">
        <f t="shared" si="14"/>
        <v>0</v>
      </c>
      <c r="CA40" s="52">
        <f t="shared" si="15"/>
        <v>0</v>
      </c>
      <c r="CB40" s="51">
        <f t="shared" si="16"/>
        <v>0</v>
      </c>
      <c r="CC40" s="14"/>
      <c r="CD40" s="54">
        <f t="shared" si="17"/>
        <v>1</v>
      </c>
      <c r="CE40" s="53">
        <f t="shared" si="18"/>
        <v>1</v>
      </c>
      <c r="CF40" s="53">
        <f t="shared" si="19"/>
        <v>1</v>
      </c>
      <c r="CG40" s="53">
        <f t="shared" si="20"/>
        <v>1</v>
      </c>
      <c r="CH40" s="53">
        <f t="shared" si="21"/>
        <v>1</v>
      </c>
      <c r="CI40" s="53">
        <f t="shared" si="22"/>
        <v>1</v>
      </c>
      <c r="CJ40" s="53">
        <f t="shared" si="23"/>
        <v>1</v>
      </c>
      <c r="CK40" s="53">
        <f t="shared" si="24"/>
        <v>1</v>
      </c>
      <c r="CL40" s="52">
        <f t="shared" si="25"/>
        <v>4</v>
      </c>
      <c r="CM40" s="52">
        <f t="shared" si="26"/>
        <v>4</v>
      </c>
      <c r="CN40" s="51">
        <f t="shared" si="27"/>
        <v>6</v>
      </c>
      <c r="CO40" s="14"/>
      <c r="CP40" s="14"/>
      <c r="CQ40" s="14"/>
      <c r="CR40" s="14"/>
      <c r="CS40" s="14"/>
      <c r="CT40" s="14"/>
      <c r="CU40" s="18" t="s">
        <v>127</v>
      </c>
      <c r="CV40" s="17">
        <v>24</v>
      </c>
      <c r="CW40" s="18" t="s">
        <v>133</v>
      </c>
      <c r="CX40" s="17">
        <v>30</v>
      </c>
      <c r="CY40" s="14"/>
      <c r="CZ40" s="14"/>
    </row>
    <row r="41" spans="2:104" s="19" customFormat="1" ht="12.75" customHeight="1">
      <c r="B41" s="50">
        <v>25</v>
      </c>
      <c r="C41" s="128"/>
      <c r="D41" s="129"/>
      <c r="E41" s="130"/>
      <c r="F41" s="131"/>
      <c r="G41" s="131"/>
      <c r="H41" s="131"/>
      <c r="I41" s="131"/>
      <c r="J41" s="131"/>
      <c r="K41" s="131"/>
      <c r="L41" s="132"/>
      <c r="M41" s="133"/>
      <c r="N41" s="133"/>
      <c r="O41" s="133"/>
      <c r="P41" s="133"/>
      <c r="Q41" s="133"/>
      <c r="R41" s="133"/>
      <c r="S41" s="133"/>
      <c r="T41" s="133"/>
      <c r="U41" s="133"/>
      <c r="V41" s="133"/>
      <c r="W41" s="133"/>
      <c r="X41" s="133"/>
      <c r="Y41" s="133"/>
      <c r="Z41" s="133"/>
      <c r="AA41" s="133"/>
      <c r="AB41" s="133"/>
      <c r="AC41" s="133"/>
      <c r="AD41" s="133"/>
      <c r="AE41" s="133"/>
      <c r="AF41" s="133"/>
      <c r="AG41" s="133"/>
      <c r="AH41" s="134"/>
      <c r="AI41" s="110"/>
      <c r="AJ41" s="111"/>
      <c r="AK41" s="111"/>
      <c r="AL41" s="111"/>
      <c r="AM41" s="112"/>
      <c r="AN41" s="113"/>
      <c r="AO41" s="114"/>
      <c r="AP41" s="115"/>
      <c r="AQ41" s="110"/>
      <c r="AR41" s="111"/>
      <c r="AS41" s="111"/>
      <c r="AT41" s="112"/>
      <c r="AU41" s="116"/>
      <c r="AV41" s="117"/>
      <c r="AW41" s="117"/>
      <c r="AX41" s="117"/>
      <c r="AY41" s="117"/>
      <c r="AZ41" s="117"/>
      <c r="BA41" s="118"/>
      <c r="BB41" s="119"/>
      <c r="BC41" s="120"/>
      <c r="BD41" s="120"/>
      <c r="BE41" s="121"/>
      <c r="BF41" s="14"/>
      <c r="BG41" s="14"/>
      <c r="BH41" s="54" t="e">
        <f t="shared" si="0"/>
        <v>#N/A</v>
      </c>
      <c r="BI41" s="51">
        <f t="shared" si="1"/>
        <v>0</v>
      </c>
      <c r="BJ41" s="14"/>
      <c r="BK41" s="59">
        <f t="shared" si="2"/>
        <v>0</v>
      </c>
      <c r="BL41" s="58" t="b">
        <f t="shared" si="3"/>
        <v>0</v>
      </c>
      <c r="BM41" s="14"/>
      <c r="BN41" s="57">
        <f t="shared" si="4"/>
        <v>0</v>
      </c>
      <c r="BO41" s="56">
        <f t="shared" si="4"/>
        <v>0</v>
      </c>
      <c r="BP41" s="55">
        <f t="shared" si="5"/>
        <v>0</v>
      </c>
      <c r="BQ41" s="14"/>
      <c r="BR41" s="54">
        <f t="shared" si="6"/>
        <v>0</v>
      </c>
      <c r="BS41" s="53">
        <f t="shared" si="7"/>
        <v>0</v>
      </c>
      <c r="BT41" s="53">
        <f t="shared" si="8"/>
        <v>0</v>
      </c>
      <c r="BU41" s="53">
        <f t="shared" si="9"/>
        <v>0</v>
      </c>
      <c r="BV41" s="53">
        <f t="shared" si="10"/>
        <v>0</v>
      </c>
      <c r="BW41" s="53">
        <f t="shared" si="11"/>
        <v>0</v>
      </c>
      <c r="BX41" s="53">
        <f t="shared" si="12"/>
        <v>0</v>
      </c>
      <c r="BY41" s="53">
        <f t="shared" si="13"/>
        <v>0</v>
      </c>
      <c r="BZ41" s="52">
        <f t="shared" si="14"/>
        <v>0</v>
      </c>
      <c r="CA41" s="52">
        <f t="shared" si="15"/>
        <v>0</v>
      </c>
      <c r="CB41" s="51">
        <f t="shared" si="16"/>
        <v>0</v>
      </c>
      <c r="CC41" s="14"/>
      <c r="CD41" s="54">
        <f t="shared" si="17"/>
        <v>1</v>
      </c>
      <c r="CE41" s="53">
        <f t="shared" si="18"/>
        <v>1</v>
      </c>
      <c r="CF41" s="53">
        <f t="shared" si="19"/>
        <v>1</v>
      </c>
      <c r="CG41" s="53">
        <f t="shared" si="20"/>
        <v>1</v>
      </c>
      <c r="CH41" s="53">
        <f t="shared" si="21"/>
        <v>1</v>
      </c>
      <c r="CI41" s="53">
        <f t="shared" si="22"/>
        <v>1</v>
      </c>
      <c r="CJ41" s="53">
        <f t="shared" si="23"/>
        <v>1</v>
      </c>
      <c r="CK41" s="53">
        <f t="shared" si="24"/>
        <v>1</v>
      </c>
      <c r="CL41" s="52">
        <f t="shared" si="25"/>
        <v>4</v>
      </c>
      <c r="CM41" s="52">
        <f t="shared" si="26"/>
        <v>4</v>
      </c>
      <c r="CN41" s="51">
        <f t="shared" si="27"/>
        <v>6</v>
      </c>
      <c r="CO41" s="14"/>
      <c r="CP41" s="14"/>
      <c r="CQ41" s="14"/>
      <c r="CR41" s="14"/>
      <c r="CS41" s="14"/>
      <c r="CT41" s="14"/>
      <c r="CU41" s="18" t="s">
        <v>128</v>
      </c>
      <c r="CV41" s="17">
        <v>25</v>
      </c>
      <c r="CW41" s="18" t="s">
        <v>134</v>
      </c>
      <c r="CX41" s="17">
        <v>31</v>
      </c>
      <c r="CY41" s="14"/>
      <c r="CZ41" s="14"/>
    </row>
    <row r="42" spans="2:104" s="19" customFormat="1" ht="12.75" customHeight="1">
      <c r="B42" s="50">
        <v>26</v>
      </c>
      <c r="C42" s="128"/>
      <c r="D42" s="129"/>
      <c r="E42" s="130"/>
      <c r="F42" s="131"/>
      <c r="G42" s="131"/>
      <c r="H42" s="131"/>
      <c r="I42" s="131"/>
      <c r="J42" s="131"/>
      <c r="K42" s="131"/>
      <c r="L42" s="132"/>
      <c r="M42" s="133"/>
      <c r="N42" s="133"/>
      <c r="O42" s="133"/>
      <c r="P42" s="133"/>
      <c r="Q42" s="133"/>
      <c r="R42" s="133"/>
      <c r="S42" s="133"/>
      <c r="T42" s="133"/>
      <c r="U42" s="133"/>
      <c r="V42" s="133"/>
      <c r="W42" s="133"/>
      <c r="X42" s="133"/>
      <c r="Y42" s="133"/>
      <c r="Z42" s="133"/>
      <c r="AA42" s="133"/>
      <c r="AB42" s="133"/>
      <c r="AC42" s="133"/>
      <c r="AD42" s="133"/>
      <c r="AE42" s="133"/>
      <c r="AF42" s="133"/>
      <c r="AG42" s="133"/>
      <c r="AH42" s="134"/>
      <c r="AI42" s="110"/>
      <c r="AJ42" s="111"/>
      <c r="AK42" s="111"/>
      <c r="AL42" s="111"/>
      <c r="AM42" s="112"/>
      <c r="AN42" s="113"/>
      <c r="AO42" s="114"/>
      <c r="AP42" s="115"/>
      <c r="AQ42" s="110"/>
      <c r="AR42" s="111"/>
      <c r="AS42" s="111"/>
      <c r="AT42" s="112"/>
      <c r="AU42" s="116"/>
      <c r="AV42" s="117"/>
      <c r="AW42" s="117"/>
      <c r="AX42" s="117"/>
      <c r="AY42" s="117"/>
      <c r="AZ42" s="117"/>
      <c r="BA42" s="118"/>
      <c r="BB42" s="119"/>
      <c r="BC42" s="120"/>
      <c r="BD42" s="120"/>
      <c r="BE42" s="121"/>
      <c r="BF42" s="14"/>
      <c r="BG42" s="14"/>
      <c r="BH42" s="54" t="e">
        <f t="shared" si="0"/>
        <v>#N/A</v>
      </c>
      <c r="BI42" s="51">
        <f t="shared" si="1"/>
        <v>0</v>
      </c>
      <c r="BJ42" s="14"/>
      <c r="BK42" s="59">
        <f t="shared" si="2"/>
        <v>0</v>
      </c>
      <c r="BL42" s="58" t="b">
        <f t="shared" si="3"/>
        <v>0</v>
      </c>
      <c r="BM42" s="14"/>
      <c r="BN42" s="57">
        <f t="shared" si="4"/>
        <v>0</v>
      </c>
      <c r="BO42" s="56">
        <f t="shared" si="4"/>
        <v>0</v>
      </c>
      <c r="BP42" s="55">
        <f t="shared" si="5"/>
        <v>0</v>
      </c>
      <c r="BQ42" s="14"/>
      <c r="BR42" s="54">
        <f t="shared" si="6"/>
        <v>0</v>
      </c>
      <c r="BS42" s="53">
        <f t="shared" si="7"/>
        <v>0</v>
      </c>
      <c r="BT42" s="53">
        <f t="shared" si="8"/>
        <v>0</v>
      </c>
      <c r="BU42" s="53">
        <f t="shared" si="9"/>
        <v>0</v>
      </c>
      <c r="BV42" s="53">
        <f t="shared" si="10"/>
        <v>0</v>
      </c>
      <c r="BW42" s="53">
        <f t="shared" si="11"/>
        <v>0</v>
      </c>
      <c r="BX42" s="53">
        <f t="shared" si="12"/>
        <v>0</v>
      </c>
      <c r="BY42" s="53">
        <f t="shared" si="13"/>
        <v>0</v>
      </c>
      <c r="BZ42" s="52">
        <f t="shared" si="14"/>
        <v>0</v>
      </c>
      <c r="CA42" s="52">
        <f t="shared" si="15"/>
        <v>0</v>
      </c>
      <c r="CB42" s="51">
        <f t="shared" si="16"/>
        <v>0</v>
      </c>
      <c r="CC42" s="14"/>
      <c r="CD42" s="54">
        <f t="shared" si="17"/>
        <v>1</v>
      </c>
      <c r="CE42" s="53">
        <f t="shared" si="18"/>
        <v>1</v>
      </c>
      <c r="CF42" s="53">
        <f t="shared" si="19"/>
        <v>1</v>
      </c>
      <c r="CG42" s="53">
        <f t="shared" si="20"/>
        <v>1</v>
      </c>
      <c r="CH42" s="53">
        <f t="shared" si="21"/>
        <v>1</v>
      </c>
      <c r="CI42" s="53">
        <f t="shared" si="22"/>
        <v>1</v>
      </c>
      <c r="CJ42" s="53">
        <f t="shared" si="23"/>
        <v>1</v>
      </c>
      <c r="CK42" s="53">
        <f t="shared" si="24"/>
        <v>1</v>
      </c>
      <c r="CL42" s="52">
        <f t="shared" si="25"/>
        <v>4</v>
      </c>
      <c r="CM42" s="52">
        <f t="shared" si="26"/>
        <v>4</v>
      </c>
      <c r="CN42" s="51">
        <f t="shared" si="27"/>
        <v>6</v>
      </c>
      <c r="CO42" s="14"/>
      <c r="CP42" s="14"/>
      <c r="CQ42" s="14"/>
      <c r="CR42" s="14"/>
      <c r="CS42" s="14"/>
      <c r="CT42" s="14"/>
      <c r="CU42" s="18" t="s">
        <v>129</v>
      </c>
      <c r="CV42" s="17">
        <v>26</v>
      </c>
      <c r="CW42" s="18" t="s">
        <v>135</v>
      </c>
      <c r="CX42" s="17">
        <v>32</v>
      </c>
      <c r="CY42" s="14"/>
      <c r="CZ42" s="14"/>
    </row>
    <row r="43" spans="2:104" s="19" customFormat="1" ht="12.75" customHeight="1">
      <c r="B43" s="50">
        <v>27</v>
      </c>
      <c r="C43" s="128"/>
      <c r="D43" s="129"/>
      <c r="E43" s="130"/>
      <c r="F43" s="131"/>
      <c r="G43" s="131"/>
      <c r="H43" s="131"/>
      <c r="I43" s="131"/>
      <c r="J43" s="131"/>
      <c r="K43" s="131"/>
      <c r="L43" s="132"/>
      <c r="M43" s="133"/>
      <c r="N43" s="133"/>
      <c r="O43" s="133"/>
      <c r="P43" s="133"/>
      <c r="Q43" s="133"/>
      <c r="R43" s="133"/>
      <c r="S43" s="133"/>
      <c r="T43" s="133"/>
      <c r="U43" s="133"/>
      <c r="V43" s="133"/>
      <c r="W43" s="133"/>
      <c r="X43" s="133"/>
      <c r="Y43" s="133"/>
      <c r="Z43" s="133"/>
      <c r="AA43" s="133"/>
      <c r="AB43" s="133"/>
      <c r="AC43" s="133"/>
      <c r="AD43" s="133"/>
      <c r="AE43" s="133"/>
      <c r="AF43" s="133"/>
      <c r="AG43" s="133"/>
      <c r="AH43" s="134"/>
      <c r="AI43" s="110"/>
      <c r="AJ43" s="111"/>
      <c r="AK43" s="111"/>
      <c r="AL43" s="111"/>
      <c r="AM43" s="112"/>
      <c r="AN43" s="113"/>
      <c r="AO43" s="114"/>
      <c r="AP43" s="115"/>
      <c r="AQ43" s="110"/>
      <c r="AR43" s="111"/>
      <c r="AS43" s="111"/>
      <c r="AT43" s="112"/>
      <c r="AU43" s="116"/>
      <c r="AV43" s="117"/>
      <c r="AW43" s="117"/>
      <c r="AX43" s="117"/>
      <c r="AY43" s="117"/>
      <c r="AZ43" s="117"/>
      <c r="BA43" s="118"/>
      <c r="BB43" s="119"/>
      <c r="BC43" s="120"/>
      <c r="BD43" s="120"/>
      <c r="BE43" s="121"/>
      <c r="BF43" s="14"/>
      <c r="BG43" s="14"/>
      <c r="BH43" s="54" t="e">
        <f t="shared" si="0"/>
        <v>#N/A</v>
      </c>
      <c r="BI43" s="51">
        <f t="shared" si="1"/>
        <v>0</v>
      </c>
      <c r="BJ43" s="14"/>
      <c r="BK43" s="59">
        <f t="shared" si="2"/>
        <v>0</v>
      </c>
      <c r="BL43" s="58" t="b">
        <f t="shared" si="3"/>
        <v>0</v>
      </c>
      <c r="BM43" s="14"/>
      <c r="BN43" s="57">
        <f t="shared" si="4"/>
        <v>0</v>
      </c>
      <c r="BO43" s="56">
        <f t="shared" si="4"/>
        <v>0</v>
      </c>
      <c r="BP43" s="55">
        <f t="shared" si="5"/>
        <v>0</v>
      </c>
      <c r="BQ43" s="14"/>
      <c r="BR43" s="54">
        <f t="shared" si="6"/>
        <v>0</v>
      </c>
      <c r="BS43" s="53">
        <f t="shared" si="7"/>
        <v>0</v>
      </c>
      <c r="BT43" s="53">
        <f t="shared" si="8"/>
        <v>0</v>
      </c>
      <c r="BU43" s="53">
        <f t="shared" si="9"/>
        <v>0</v>
      </c>
      <c r="BV43" s="53">
        <f t="shared" si="10"/>
        <v>0</v>
      </c>
      <c r="BW43" s="53">
        <f t="shared" si="11"/>
        <v>0</v>
      </c>
      <c r="BX43" s="53">
        <f t="shared" si="12"/>
        <v>0</v>
      </c>
      <c r="BY43" s="53">
        <f t="shared" si="13"/>
        <v>0</v>
      </c>
      <c r="BZ43" s="52">
        <f t="shared" si="14"/>
        <v>0</v>
      </c>
      <c r="CA43" s="52">
        <f t="shared" si="15"/>
        <v>0</v>
      </c>
      <c r="CB43" s="51">
        <f t="shared" si="16"/>
        <v>0</v>
      </c>
      <c r="CC43" s="14"/>
      <c r="CD43" s="54">
        <f t="shared" si="17"/>
        <v>1</v>
      </c>
      <c r="CE43" s="53">
        <f t="shared" si="18"/>
        <v>1</v>
      </c>
      <c r="CF43" s="53">
        <f t="shared" si="19"/>
        <v>1</v>
      </c>
      <c r="CG43" s="53">
        <f t="shared" si="20"/>
        <v>1</v>
      </c>
      <c r="CH43" s="53">
        <f t="shared" si="21"/>
        <v>1</v>
      </c>
      <c r="CI43" s="53">
        <f t="shared" si="22"/>
        <v>1</v>
      </c>
      <c r="CJ43" s="53">
        <f t="shared" si="23"/>
        <v>1</v>
      </c>
      <c r="CK43" s="53">
        <f t="shared" si="24"/>
        <v>1</v>
      </c>
      <c r="CL43" s="52">
        <f t="shared" si="25"/>
        <v>4</v>
      </c>
      <c r="CM43" s="52">
        <f t="shared" si="26"/>
        <v>4</v>
      </c>
      <c r="CN43" s="51">
        <f t="shared" si="27"/>
        <v>6</v>
      </c>
      <c r="CO43" s="14"/>
      <c r="CP43" s="14"/>
      <c r="CQ43" s="14"/>
      <c r="CR43" s="14"/>
      <c r="CS43" s="14"/>
      <c r="CT43" s="14"/>
      <c r="CU43" s="18" t="s">
        <v>130</v>
      </c>
      <c r="CV43" s="17">
        <v>27</v>
      </c>
      <c r="CW43" s="18" t="s">
        <v>136</v>
      </c>
      <c r="CX43" s="17">
        <v>33</v>
      </c>
      <c r="CY43" s="14"/>
      <c r="CZ43" s="14"/>
    </row>
    <row r="44" spans="2:104" s="19" customFormat="1" ht="12.75" customHeight="1">
      <c r="B44" s="50">
        <v>28</v>
      </c>
      <c r="C44" s="128"/>
      <c r="D44" s="129"/>
      <c r="E44" s="130"/>
      <c r="F44" s="131"/>
      <c r="G44" s="131"/>
      <c r="H44" s="131"/>
      <c r="I44" s="131"/>
      <c r="J44" s="131"/>
      <c r="K44" s="131"/>
      <c r="L44" s="132"/>
      <c r="M44" s="133"/>
      <c r="N44" s="133"/>
      <c r="O44" s="133"/>
      <c r="P44" s="133"/>
      <c r="Q44" s="133"/>
      <c r="R44" s="133"/>
      <c r="S44" s="133"/>
      <c r="T44" s="133"/>
      <c r="U44" s="133"/>
      <c r="V44" s="133"/>
      <c r="W44" s="133"/>
      <c r="X44" s="133"/>
      <c r="Y44" s="133"/>
      <c r="Z44" s="133"/>
      <c r="AA44" s="133"/>
      <c r="AB44" s="133"/>
      <c r="AC44" s="133"/>
      <c r="AD44" s="133"/>
      <c r="AE44" s="133"/>
      <c r="AF44" s="133"/>
      <c r="AG44" s="133"/>
      <c r="AH44" s="134"/>
      <c r="AI44" s="110"/>
      <c r="AJ44" s="111"/>
      <c r="AK44" s="111"/>
      <c r="AL44" s="111"/>
      <c r="AM44" s="112"/>
      <c r="AN44" s="113"/>
      <c r="AO44" s="114"/>
      <c r="AP44" s="115"/>
      <c r="AQ44" s="110"/>
      <c r="AR44" s="111"/>
      <c r="AS44" s="111"/>
      <c r="AT44" s="112"/>
      <c r="AU44" s="116"/>
      <c r="AV44" s="117"/>
      <c r="AW44" s="117"/>
      <c r="AX44" s="117"/>
      <c r="AY44" s="117"/>
      <c r="AZ44" s="117"/>
      <c r="BA44" s="118"/>
      <c r="BB44" s="119"/>
      <c r="BC44" s="120"/>
      <c r="BD44" s="120"/>
      <c r="BE44" s="121"/>
      <c r="BF44" s="14"/>
      <c r="BG44" s="14"/>
      <c r="BH44" s="54" t="e">
        <f t="shared" si="0"/>
        <v>#N/A</v>
      </c>
      <c r="BI44" s="51">
        <f t="shared" si="1"/>
        <v>0</v>
      </c>
      <c r="BJ44" s="14"/>
      <c r="BK44" s="59">
        <f t="shared" si="2"/>
        <v>0</v>
      </c>
      <c r="BL44" s="58" t="b">
        <f t="shared" si="3"/>
        <v>0</v>
      </c>
      <c r="BM44" s="14"/>
      <c r="BN44" s="57">
        <f t="shared" si="4"/>
        <v>0</v>
      </c>
      <c r="BO44" s="56">
        <f t="shared" si="4"/>
        <v>0</v>
      </c>
      <c r="BP44" s="55">
        <f t="shared" si="5"/>
        <v>0</v>
      </c>
      <c r="BQ44" s="14"/>
      <c r="BR44" s="54">
        <f t="shared" si="6"/>
        <v>0</v>
      </c>
      <c r="BS44" s="53">
        <f t="shared" si="7"/>
        <v>0</v>
      </c>
      <c r="BT44" s="53">
        <f t="shared" si="8"/>
        <v>0</v>
      </c>
      <c r="BU44" s="53">
        <f t="shared" si="9"/>
        <v>0</v>
      </c>
      <c r="BV44" s="53">
        <f t="shared" si="10"/>
        <v>0</v>
      </c>
      <c r="BW44" s="53">
        <f t="shared" si="11"/>
        <v>0</v>
      </c>
      <c r="BX44" s="53">
        <f t="shared" si="12"/>
        <v>0</v>
      </c>
      <c r="BY44" s="53">
        <f t="shared" si="13"/>
        <v>0</v>
      </c>
      <c r="BZ44" s="52">
        <f t="shared" si="14"/>
        <v>0</v>
      </c>
      <c r="CA44" s="52">
        <f t="shared" si="15"/>
        <v>0</v>
      </c>
      <c r="CB44" s="51">
        <f t="shared" si="16"/>
        <v>0</v>
      </c>
      <c r="CC44" s="14"/>
      <c r="CD44" s="54">
        <f t="shared" si="17"/>
        <v>1</v>
      </c>
      <c r="CE44" s="53">
        <f t="shared" si="18"/>
        <v>1</v>
      </c>
      <c r="CF44" s="53">
        <f t="shared" si="19"/>
        <v>1</v>
      </c>
      <c r="CG44" s="53">
        <f t="shared" si="20"/>
        <v>1</v>
      </c>
      <c r="CH44" s="53">
        <f t="shared" si="21"/>
        <v>1</v>
      </c>
      <c r="CI44" s="53">
        <f t="shared" si="22"/>
        <v>1</v>
      </c>
      <c r="CJ44" s="53">
        <f t="shared" si="23"/>
        <v>1</v>
      </c>
      <c r="CK44" s="53">
        <f t="shared" si="24"/>
        <v>1</v>
      </c>
      <c r="CL44" s="52">
        <f t="shared" si="25"/>
        <v>4</v>
      </c>
      <c r="CM44" s="52">
        <f t="shared" si="26"/>
        <v>4</v>
      </c>
      <c r="CN44" s="51">
        <f t="shared" si="27"/>
        <v>6</v>
      </c>
      <c r="CO44" s="14"/>
      <c r="CP44" s="14"/>
      <c r="CQ44" s="14"/>
      <c r="CR44" s="14"/>
      <c r="CS44" s="14"/>
      <c r="CT44" s="14"/>
      <c r="CU44" s="18" t="s">
        <v>131</v>
      </c>
      <c r="CV44" s="17">
        <v>28</v>
      </c>
      <c r="CW44" s="18" t="s">
        <v>137</v>
      </c>
      <c r="CX44" s="17">
        <v>34</v>
      </c>
      <c r="CY44" s="14"/>
      <c r="CZ44" s="14"/>
    </row>
    <row r="45" spans="2:104" s="19" customFormat="1" ht="12.75" customHeight="1">
      <c r="B45" s="50">
        <v>29</v>
      </c>
      <c r="C45" s="128"/>
      <c r="D45" s="129"/>
      <c r="E45" s="130"/>
      <c r="F45" s="131"/>
      <c r="G45" s="131"/>
      <c r="H45" s="131"/>
      <c r="I45" s="131"/>
      <c r="J45" s="131"/>
      <c r="K45" s="131"/>
      <c r="L45" s="132"/>
      <c r="M45" s="133"/>
      <c r="N45" s="133"/>
      <c r="O45" s="133"/>
      <c r="P45" s="133"/>
      <c r="Q45" s="133"/>
      <c r="R45" s="133"/>
      <c r="S45" s="133"/>
      <c r="T45" s="133"/>
      <c r="U45" s="133"/>
      <c r="V45" s="133"/>
      <c r="W45" s="133"/>
      <c r="X45" s="133"/>
      <c r="Y45" s="133"/>
      <c r="Z45" s="133"/>
      <c r="AA45" s="133"/>
      <c r="AB45" s="133"/>
      <c r="AC45" s="133"/>
      <c r="AD45" s="133"/>
      <c r="AE45" s="133"/>
      <c r="AF45" s="133"/>
      <c r="AG45" s="133"/>
      <c r="AH45" s="134"/>
      <c r="AI45" s="110"/>
      <c r="AJ45" s="111"/>
      <c r="AK45" s="111"/>
      <c r="AL45" s="111"/>
      <c r="AM45" s="112"/>
      <c r="AN45" s="113"/>
      <c r="AO45" s="114"/>
      <c r="AP45" s="115"/>
      <c r="AQ45" s="110"/>
      <c r="AR45" s="111"/>
      <c r="AS45" s="111"/>
      <c r="AT45" s="112"/>
      <c r="AU45" s="116"/>
      <c r="AV45" s="117"/>
      <c r="AW45" s="117"/>
      <c r="AX45" s="117"/>
      <c r="AY45" s="117"/>
      <c r="AZ45" s="117"/>
      <c r="BA45" s="118"/>
      <c r="BB45" s="119"/>
      <c r="BC45" s="120"/>
      <c r="BD45" s="120"/>
      <c r="BE45" s="121"/>
      <c r="BF45" s="14"/>
      <c r="BG45" s="14"/>
      <c r="BH45" s="54" t="e">
        <f t="shared" si="0"/>
        <v>#N/A</v>
      </c>
      <c r="BI45" s="51">
        <f t="shared" si="1"/>
        <v>0</v>
      </c>
      <c r="BJ45" s="14"/>
      <c r="BK45" s="59">
        <f t="shared" si="2"/>
        <v>0</v>
      </c>
      <c r="BL45" s="58" t="b">
        <f t="shared" si="3"/>
        <v>0</v>
      </c>
      <c r="BM45" s="14"/>
      <c r="BN45" s="57">
        <f t="shared" si="4"/>
        <v>0</v>
      </c>
      <c r="BO45" s="56">
        <f t="shared" si="4"/>
        <v>0</v>
      </c>
      <c r="BP45" s="55">
        <f t="shared" si="5"/>
        <v>0</v>
      </c>
      <c r="BQ45" s="14"/>
      <c r="BR45" s="54">
        <f t="shared" si="6"/>
        <v>0</v>
      </c>
      <c r="BS45" s="53">
        <f t="shared" si="7"/>
        <v>0</v>
      </c>
      <c r="BT45" s="53">
        <f t="shared" si="8"/>
        <v>0</v>
      </c>
      <c r="BU45" s="53">
        <f t="shared" si="9"/>
        <v>0</v>
      </c>
      <c r="BV45" s="53">
        <f t="shared" si="10"/>
        <v>0</v>
      </c>
      <c r="BW45" s="53">
        <f t="shared" si="11"/>
        <v>0</v>
      </c>
      <c r="BX45" s="53">
        <f t="shared" si="12"/>
        <v>0</v>
      </c>
      <c r="BY45" s="53">
        <f t="shared" si="13"/>
        <v>0</v>
      </c>
      <c r="BZ45" s="52">
        <f t="shared" si="14"/>
        <v>0</v>
      </c>
      <c r="CA45" s="52">
        <f t="shared" si="15"/>
        <v>0</v>
      </c>
      <c r="CB45" s="51">
        <f t="shared" si="16"/>
        <v>0</v>
      </c>
      <c r="CC45" s="14"/>
      <c r="CD45" s="54">
        <f t="shared" si="17"/>
        <v>1</v>
      </c>
      <c r="CE45" s="53">
        <f t="shared" si="18"/>
        <v>1</v>
      </c>
      <c r="CF45" s="53">
        <f t="shared" si="19"/>
        <v>1</v>
      </c>
      <c r="CG45" s="53">
        <f t="shared" si="20"/>
        <v>1</v>
      </c>
      <c r="CH45" s="53">
        <f t="shared" si="21"/>
        <v>1</v>
      </c>
      <c r="CI45" s="53">
        <f t="shared" si="22"/>
        <v>1</v>
      </c>
      <c r="CJ45" s="53">
        <f t="shared" si="23"/>
        <v>1</v>
      </c>
      <c r="CK45" s="53">
        <f t="shared" si="24"/>
        <v>1</v>
      </c>
      <c r="CL45" s="52">
        <f t="shared" si="25"/>
        <v>4</v>
      </c>
      <c r="CM45" s="52">
        <f t="shared" si="26"/>
        <v>4</v>
      </c>
      <c r="CN45" s="51">
        <f t="shared" si="27"/>
        <v>6</v>
      </c>
      <c r="CO45" s="14"/>
      <c r="CP45" s="14"/>
      <c r="CQ45" s="14"/>
      <c r="CR45" s="14"/>
      <c r="CS45" s="14"/>
      <c r="CT45" s="14"/>
      <c r="CU45" s="18" t="s">
        <v>132</v>
      </c>
      <c r="CV45" s="17">
        <v>29</v>
      </c>
      <c r="CW45" s="18" t="s">
        <v>138</v>
      </c>
      <c r="CX45" s="17">
        <v>35</v>
      </c>
      <c r="CY45" s="14"/>
      <c r="CZ45" s="14"/>
    </row>
    <row r="46" spans="2:104" s="19" customFormat="1" ht="12.75" customHeight="1" thickBot="1">
      <c r="B46" s="50">
        <v>30</v>
      </c>
      <c r="C46" s="128"/>
      <c r="D46" s="129"/>
      <c r="E46" s="130"/>
      <c r="F46" s="131"/>
      <c r="G46" s="131"/>
      <c r="H46" s="131"/>
      <c r="I46" s="131"/>
      <c r="J46" s="131"/>
      <c r="K46" s="131"/>
      <c r="L46" s="132"/>
      <c r="M46" s="133"/>
      <c r="N46" s="133"/>
      <c r="O46" s="133"/>
      <c r="P46" s="133"/>
      <c r="Q46" s="133"/>
      <c r="R46" s="133"/>
      <c r="S46" s="133"/>
      <c r="T46" s="133"/>
      <c r="U46" s="133"/>
      <c r="V46" s="133"/>
      <c r="W46" s="133"/>
      <c r="X46" s="133"/>
      <c r="Y46" s="133"/>
      <c r="Z46" s="133"/>
      <c r="AA46" s="133"/>
      <c r="AB46" s="133"/>
      <c r="AC46" s="133"/>
      <c r="AD46" s="133"/>
      <c r="AE46" s="133"/>
      <c r="AF46" s="133"/>
      <c r="AG46" s="133"/>
      <c r="AH46" s="134"/>
      <c r="AI46" s="110"/>
      <c r="AJ46" s="111"/>
      <c r="AK46" s="111"/>
      <c r="AL46" s="111"/>
      <c r="AM46" s="112"/>
      <c r="AN46" s="113"/>
      <c r="AO46" s="114"/>
      <c r="AP46" s="115"/>
      <c r="AQ46" s="110"/>
      <c r="AR46" s="111"/>
      <c r="AS46" s="111"/>
      <c r="AT46" s="112"/>
      <c r="AU46" s="116"/>
      <c r="AV46" s="117"/>
      <c r="AW46" s="117"/>
      <c r="AX46" s="117"/>
      <c r="AY46" s="117"/>
      <c r="AZ46" s="117"/>
      <c r="BA46" s="118"/>
      <c r="BB46" s="119"/>
      <c r="BC46" s="120"/>
      <c r="BD46" s="120"/>
      <c r="BE46" s="121"/>
      <c r="BF46" s="14"/>
      <c r="BG46" s="14"/>
      <c r="BH46" s="44" t="e">
        <f t="shared" si="0"/>
        <v>#N/A</v>
      </c>
      <c r="BI46" s="41">
        <f t="shared" si="1"/>
        <v>0</v>
      </c>
      <c r="BJ46" s="14"/>
      <c r="BK46" s="49">
        <f t="shared" si="2"/>
        <v>0</v>
      </c>
      <c r="BL46" s="48" t="b">
        <f t="shared" si="3"/>
        <v>0</v>
      </c>
      <c r="BM46" s="14"/>
      <c r="BN46" s="47">
        <f t="shared" si="4"/>
        <v>0</v>
      </c>
      <c r="BO46" s="46">
        <f t="shared" si="4"/>
        <v>0</v>
      </c>
      <c r="BP46" s="45">
        <f t="shared" si="5"/>
        <v>0</v>
      </c>
      <c r="BQ46" s="14"/>
      <c r="BR46" s="44">
        <f t="shared" si="6"/>
        <v>0</v>
      </c>
      <c r="BS46" s="43">
        <f t="shared" si="7"/>
        <v>0</v>
      </c>
      <c r="BT46" s="43">
        <f t="shared" si="8"/>
        <v>0</v>
      </c>
      <c r="BU46" s="43">
        <f t="shared" si="9"/>
        <v>0</v>
      </c>
      <c r="BV46" s="43">
        <f t="shared" si="10"/>
        <v>0</v>
      </c>
      <c r="BW46" s="43">
        <f t="shared" si="11"/>
        <v>0</v>
      </c>
      <c r="BX46" s="43">
        <f t="shared" si="12"/>
        <v>0</v>
      </c>
      <c r="BY46" s="43">
        <f t="shared" si="13"/>
        <v>0</v>
      </c>
      <c r="BZ46" s="42">
        <f t="shared" si="14"/>
        <v>0</v>
      </c>
      <c r="CA46" s="42">
        <f t="shared" si="15"/>
        <v>0</v>
      </c>
      <c r="CB46" s="41">
        <f t="shared" si="16"/>
        <v>0</v>
      </c>
      <c r="CC46" s="14"/>
      <c r="CD46" s="44">
        <f t="shared" si="17"/>
        <v>1</v>
      </c>
      <c r="CE46" s="43">
        <f t="shared" si="18"/>
        <v>1</v>
      </c>
      <c r="CF46" s="43">
        <f t="shared" si="19"/>
        <v>1</v>
      </c>
      <c r="CG46" s="43">
        <f t="shared" si="20"/>
        <v>1</v>
      </c>
      <c r="CH46" s="43">
        <f t="shared" si="21"/>
        <v>1</v>
      </c>
      <c r="CI46" s="43">
        <f t="shared" si="22"/>
        <v>1</v>
      </c>
      <c r="CJ46" s="43">
        <f t="shared" si="23"/>
        <v>1</v>
      </c>
      <c r="CK46" s="43">
        <f t="shared" si="24"/>
        <v>1</v>
      </c>
      <c r="CL46" s="42">
        <f t="shared" si="25"/>
        <v>4</v>
      </c>
      <c r="CM46" s="42">
        <f t="shared" si="26"/>
        <v>4</v>
      </c>
      <c r="CN46" s="41">
        <f t="shared" si="27"/>
        <v>6</v>
      </c>
      <c r="CO46" s="14"/>
      <c r="CP46" s="14"/>
      <c r="CQ46" s="14"/>
      <c r="CR46" s="14"/>
      <c r="CS46" s="14"/>
      <c r="CT46" s="14"/>
      <c r="CU46" s="18" t="s">
        <v>133</v>
      </c>
      <c r="CV46" s="17">
        <v>30</v>
      </c>
      <c r="CW46" s="18" t="s">
        <v>139</v>
      </c>
      <c r="CX46" s="17">
        <v>36</v>
      </c>
      <c r="CY46" s="14"/>
      <c r="CZ46" s="14"/>
    </row>
    <row r="47" spans="2:104" s="19" customFormat="1" ht="12.75" customHeight="1" thickTop="1" thickBot="1">
      <c r="AT47" s="14"/>
      <c r="AU47" s="14"/>
      <c r="AV47" s="14"/>
      <c r="AW47" s="14"/>
      <c r="AX47" s="14"/>
      <c r="AY47" s="14"/>
      <c r="AZ47" s="14"/>
      <c r="BA47" s="14"/>
      <c r="BB47" s="14"/>
      <c r="BC47" s="14"/>
      <c r="BD47" s="14"/>
      <c r="BF47" s="14"/>
      <c r="BG47" s="14"/>
      <c r="BH47" s="14"/>
      <c r="BI47" s="14"/>
      <c r="BJ47" s="14"/>
      <c r="BK47" s="14"/>
      <c r="BL47" s="14"/>
      <c r="BM47" s="14"/>
      <c r="BN47" s="40"/>
      <c r="BO47" s="40"/>
      <c r="BP47" s="40"/>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8" t="s">
        <v>134</v>
      </c>
      <c r="CV47" s="17">
        <v>31</v>
      </c>
      <c r="CW47" s="18" t="s">
        <v>140</v>
      </c>
      <c r="CX47" s="17">
        <v>37</v>
      </c>
      <c r="CY47" s="14"/>
      <c r="CZ47" s="14"/>
    </row>
    <row r="48" spans="2:104" ht="12.75" customHeight="1" thickTop="1" thickBot="1">
      <c r="AK48" s="142" t="s">
        <v>8</v>
      </c>
      <c r="AL48" s="142"/>
      <c r="AM48" s="142"/>
      <c r="AN48" s="142"/>
      <c r="AO48" s="142"/>
      <c r="AP48" s="142"/>
      <c r="AQ48" s="142"/>
      <c r="AR48" s="39"/>
      <c r="AS48" s="142" t="s">
        <v>12</v>
      </c>
      <c r="AT48" s="142"/>
      <c r="AU48" s="142"/>
      <c r="AV48" s="142"/>
      <c r="AW48" s="142"/>
      <c r="AX48" s="142"/>
      <c r="AY48" s="142"/>
      <c r="AZ48" s="142" t="s">
        <v>7</v>
      </c>
      <c r="BA48" s="142"/>
      <c r="BB48" s="142"/>
      <c r="BC48" s="142"/>
      <c r="BD48" s="142"/>
      <c r="BE48" s="142"/>
      <c r="BM48" s="23" t="s">
        <v>206</v>
      </c>
      <c r="BN48" s="30">
        <f>SUM(BN17:BN46)</f>
        <v>21154</v>
      </c>
      <c r="BO48" s="29">
        <f>SUM(BO17:BO46)</f>
        <v>0</v>
      </c>
      <c r="BP48" s="28">
        <f>SUM(BP17:BP46)</f>
        <v>482</v>
      </c>
      <c r="CU48" s="18" t="s">
        <v>135</v>
      </c>
      <c r="CV48" s="17">
        <v>32</v>
      </c>
      <c r="CW48" s="18" t="s">
        <v>141</v>
      </c>
      <c r="CX48" s="17">
        <v>38</v>
      </c>
    </row>
    <row r="49" spans="20:102" ht="12.75" customHeight="1" thickTop="1" thickBot="1">
      <c r="AF49" s="122" t="s">
        <v>191</v>
      </c>
      <c r="AG49" s="122"/>
      <c r="AH49" s="122"/>
      <c r="AI49" s="123"/>
      <c r="AJ49" s="32"/>
      <c r="AK49" s="106">
        <f>BN55+BO55</f>
        <v>21154</v>
      </c>
      <c r="AL49" s="107"/>
      <c r="AM49" s="107"/>
      <c r="AN49" s="108"/>
      <c r="AO49" s="108"/>
      <c r="AP49" s="108"/>
      <c r="AQ49" s="109"/>
      <c r="AR49" s="36"/>
      <c r="AS49" s="106">
        <f>BN54+BO54</f>
        <v>2115</v>
      </c>
      <c r="AT49" s="108"/>
      <c r="AU49" s="108"/>
      <c r="AV49" s="108"/>
      <c r="AW49" s="108"/>
      <c r="AX49" s="108"/>
      <c r="AY49" s="109"/>
      <c r="AZ49" s="106">
        <f>BN56+BO56</f>
        <v>23269</v>
      </c>
      <c r="BA49" s="107"/>
      <c r="BB49" s="108"/>
      <c r="BC49" s="108"/>
      <c r="BD49" s="108"/>
      <c r="BE49" s="109"/>
      <c r="BK49" s="100" t="s">
        <v>205</v>
      </c>
      <c r="BL49" s="101"/>
      <c r="BM49" s="23" t="s">
        <v>204</v>
      </c>
      <c r="BN49" s="38">
        <f>BN48*$V$11</f>
        <v>2115.4</v>
      </c>
      <c r="BO49" s="37">
        <f>BO48*$V$11/($V$11+1)</f>
        <v>0</v>
      </c>
      <c r="BP49" s="20"/>
      <c r="BQ49" s="104" t="s">
        <v>199</v>
      </c>
      <c r="BR49" s="104"/>
      <c r="BS49" s="104"/>
      <c r="BT49" s="104"/>
      <c r="CU49" s="18" t="s">
        <v>136</v>
      </c>
      <c r="CV49" s="17">
        <v>33</v>
      </c>
      <c r="CW49" s="18" t="s">
        <v>142</v>
      </c>
      <c r="CX49" s="17">
        <v>39</v>
      </c>
    </row>
    <row r="50" spans="20:102" ht="12.75" customHeight="1" thickTop="1" thickBot="1">
      <c r="AF50" s="122" t="s">
        <v>192</v>
      </c>
      <c r="AG50" s="122"/>
      <c r="AH50" s="122"/>
      <c r="AI50" s="123"/>
      <c r="AJ50" s="32"/>
      <c r="AK50" s="106">
        <f>BP48</f>
        <v>482</v>
      </c>
      <c r="AL50" s="107"/>
      <c r="AM50" s="107"/>
      <c r="AN50" s="108"/>
      <c r="AO50" s="108"/>
      <c r="AP50" s="108"/>
      <c r="AQ50" s="109"/>
      <c r="AR50" s="36"/>
      <c r="AS50" s="106"/>
      <c r="AT50" s="108"/>
      <c r="AU50" s="108"/>
      <c r="AV50" s="108"/>
      <c r="AW50" s="108"/>
      <c r="AX50" s="108"/>
      <c r="AY50" s="109"/>
      <c r="AZ50" s="106">
        <f>BP48</f>
        <v>482</v>
      </c>
      <c r="BA50" s="107"/>
      <c r="BB50" s="108"/>
      <c r="BC50" s="108"/>
      <c r="BD50" s="108"/>
      <c r="BE50" s="109"/>
      <c r="BK50" s="102" t="s">
        <v>198</v>
      </c>
      <c r="BL50" s="103"/>
      <c r="BM50" s="23" t="s">
        <v>203</v>
      </c>
      <c r="BN50" s="27">
        <f>IF($AA$10=$BQ50,ROUND(BN$49,0),0)</f>
        <v>2115</v>
      </c>
      <c r="BO50" s="26">
        <f>IF($AA$10=$BQ50,ROUND(BO$49,0),0)</f>
        <v>0</v>
      </c>
      <c r="BP50" s="25"/>
      <c r="BQ50" s="104" t="str">
        <f>$CP24</f>
        <v>四捨五入</v>
      </c>
      <c r="BR50" s="104"/>
      <c r="BS50" s="104"/>
      <c r="BT50" s="104"/>
      <c r="CU50" s="18" t="s">
        <v>137</v>
      </c>
      <c r="CV50" s="17">
        <v>34</v>
      </c>
      <c r="CW50" s="18" t="s">
        <v>107</v>
      </c>
      <c r="CX50" s="17">
        <v>4</v>
      </c>
    </row>
    <row r="51" spans="20:102" ht="12.75" customHeight="1" thickTop="1" thickBot="1">
      <c r="AF51" s="122" t="s">
        <v>198</v>
      </c>
      <c r="AG51" s="122"/>
      <c r="AH51" s="122"/>
      <c r="AI51" s="123"/>
      <c r="AJ51" s="32"/>
      <c r="AK51" s="135">
        <f>IF(BL51,0,IF($AC$13="税込",-AS51,0))</f>
        <v>0</v>
      </c>
      <c r="AL51" s="136"/>
      <c r="AM51" s="136"/>
      <c r="AN51" s="137"/>
      <c r="AO51" s="137"/>
      <c r="AP51" s="137"/>
      <c r="AQ51" s="138"/>
      <c r="AR51" s="35"/>
      <c r="AS51" s="139"/>
      <c r="AT51" s="140"/>
      <c r="AU51" s="140"/>
      <c r="AV51" s="140"/>
      <c r="AW51" s="140"/>
      <c r="AX51" s="140"/>
      <c r="AY51" s="141"/>
      <c r="AZ51" s="135">
        <f>IF(BL51,0,IF($AC$13&lt;&gt;"税込",AS51,0))</f>
        <v>0</v>
      </c>
      <c r="BA51" s="136"/>
      <c r="BB51" s="137"/>
      <c r="BC51" s="137"/>
      <c r="BD51" s="137"/>
      <c r="BE51" s="138"/>
      <c r="BK51" s="34">
        <f>AS51+0</f>
        <v>0</v>
      </c>
      <c r="BL51" s="33" t="b">
        <f>ISERROR(BK51)</f>
        <v>0</v>
      </c>
      <c r="BM51" s="23"/>
      <c r="BN51" s="27">
        <f>IF($AA$10=$BQ51,ROUNDDOWN(BN$49,0),0)</f>
        <v>0</v>
      </c>
      <c r="BO51" s="26">
        <f>IF($AA$10=$BQ51,ROUNDDOWN(BO$49,0),0)</f>
        <v>0</v>
      </c>
      <c r="BP51" s="25"/>
      <c r="BQ51" s="104" t="str">
        <f>$CP25</f>
        <v>切り捨て</v>
      </c>
      <c r="BR51" s="104"/>
      <c r="BS51" s="104"/>
      <c r="BT51" s="104"/>
      <c r="CU51" s="18" t="s">
        <v>138</v>
      </c>
      <c r="CV51" s="17">
        <v>35</v>
      </c>
      <c r="CW51" s="18" t="s">
        <v>143</v>
      </c>
      <c r="CX51" s="17">
        <v>40</v>
      </c>
    </row>
    <row r="52" spans="20:102" ht="12.75" customHeight="1" thickTop="1">
      <c r="AF52" s="122" t="s">
        <v>194</v>
      </c>
      <c r="AG52" s="122"/>
      <c r="AH52" s="122"/>
      <c r="AI52" s="123"/>
      <c r="AJ52" s="32"/>
      <c r="AK52" s="124">
        <f>AK49+AK50+AK51</f>
        <v>21636</v>
      </c>
      <c r="AL52" s="125"/>
      <c r="AM52" s="125"/>
      <c r="AN52" s="126"/>
      <c r="AO52" s="126"/>
      <c r="AP52" s="126"/>
      <c r="AQ52" s="127"/>
      <c r="AR52" s="31"/>
      <c r="AS52" s="124">
        <f>AS49+AS50+IF(BL51,0,AS51)</f>
        <v>2115</v>
      </c>
      <c r="AT52" s="125"/>
      <c r="AU52" s="125"/>
      <c r="AV52" s="126"/>
      <c r="AW52" s="126"/>
      <c r="AX52" s="126"/>
      <c r="AY52" s="127"/>
      <c r="AZ52" s="124">
        <f>AZ49+AZ50+AZ51</f>
        <v>23751</v>
      </c>
      <c r="BA52" s="125"/>
      <c r="BB52" s="126"/>
      <c r="BC52" s="126"/>
      <c r="BD52" s="126"/>
      <c r="BE52" s="127"/>
      <c r="BM52" s="23"/>
      <c r="BN52" s="27">
        <f>IF($AA$10=$BQ52,ROUNDUP(BN$49,0),0)</f>
        <v>0</v>
      </c>
      <c r="BO52" s="26">
        <f>IF($AA$10=$BQ52,ROUNDUP(BO$49,0),0)</f>
        <v>0</v>
      </c>
      <c r="BP52" s="25"/>
      <c r="BQ52" s="104" t="str">
        <f>$CP26</f>
        <v>切り上げ</v>
      </c>
      <c r="BR52" s="104"/>
      <c r="BS52" s="104"/>
      <c r="BT52" s="104"/>
      <c r="CU52" s="18" t="s">
        <v>139</v>
      </c>
      <c r="CV52" s="17">
        <v>36</v>
      </c>
      <c r="CW52" s="18" t="s">
        <v>144</v>
      </c>
      <c r="CX52" s="17">
        <v>41</v>
      </c>
    </row>
    <row r="53" spans="20:102" ht="14.25" thickBot="1">
      <c r="BM53" s="23"/>
      <c r="BN53" s="22">
        <f>IF(AND($AA$10&lt;&gt;$BQ$50,$AA$10&lt;&gt;$BQ$51,$AA$10&lt;&gt;$BQ$52),ROUND(BN$49,0),0)</f>
        <v>0</v>
      </c>
      <c r="BO53" s="21">
        <f>IF(AND($AA$10&lt;&gt;$BQ$50,$AA$10&lt;&gt;$BQ$51,$AA$10&lt;&gt;$BQ$52),ROUND(BO$49,0),0)</f>
        <v>0</v>
      </c>
      <c r="BP53" s="20"/>
      <c r="BQ53" s="104" t="s">
        <v>202</v>
      </c>
      <c r="BR53" s="104"/>
      <c r="BS53" s="104"/>
      <c r="BT53" s="104"/>
      <c r="CU53" s="18" t="s">
        <v>140</v>
      </c>
      <c r="CV53" s="17">
        <v>37</v>
      </c>
      <c r="CW53" s="18" t="s">
        <v>145</v>
      </c>
      <c r="CX53" s="17">
        <v>42</v>
      </c>
    </row>
    <row r="54" spans="20:102" ht="14.25" hidden="1" thickTop="1">
      <c r="BM54" s="23" t="s">
        <v>24</v>
      </c>
      <c r="BN54" s="30">
        <f>BN50+BN51+BN52+BN53</f>
        <v>2115</v>
      </c>
      <c r="BO54" s="29">
        <f>BO50+BO51+BO52+BO53</f>
        <v>0</v>
      </c>
      <c r="BP54" s="28"/>
      <c r="BQ54" s="104" t="s">
        <v>201</v>
      </c>
      <c r="BR54" s="104"/>
      <c r="BS54" s="104"/>
      <c r="BT54" s="104"/>
      <c r="CU54" s="18" t="s">
        <v>141</v>
      </c>
      <c r="CV54" s="17">
        <v>38</v>
      </c>
      <c r="CW54" s="18" t="s">
        <v>146</v>
      </c>
      <c r="CX54" s="17">
        <v>43</v>
      </c>
    </row>
    <row r="55" spans="20:102" ht="14.25" hidden="1" thickTop="1">
      <c r="BM55" s="23" t="s">
        <v>30</v>
      </c>
      <c r="BN55" s="27">
        <f>BN48</f>
        <v>21154</v>
      </c>
      <c r="BO55" s="26">
        <f>BO48-BO54</f>
        <v>0</v>
      </c>
      <c r="BP55" s="25"/>
      <c r="CU55" s="18" t="s">
        <v>142</v>
      </c>
      <c r="CV55" s="17">
        <v>39</v>
      </c>
      <c r="CW55" s="18" t="s">
        <v>147</v>
      </c>
      <c r="CX55" s="17">
        <v>44</v>
      </c>
    </row>
    <row r="56" spans="20:102" ht="15" hidden="1" thickTop="1" thickBot="1">
      <c r="BH56" s="24"/>
      <c r="BM56" s="23" t="s">
        <v>31</v>
      </c>
      <c r="BN56" s="22">
        <f>BN48+BN54</f>
        <v>23269</v>
      </c>
      <c r="BO56" s="21">
        <f>BO48</f>
        <v>0</v>
      </c>
      <c r="BP56" s="20"/>
      <c r="CU56" s="18" t="s">
        <v>143</v>
      </c>
      <c r="CV56" s="17">
        <v>40</v>
      </c>
      <c r="CW56" s="18" t="s">
        <v>148</v>
      </c>
      <c r="CX56" s="17">
        <v>45</v>
      </c>
    </row>
    <row r="57" spans="20:102" ht="14.25" hidden="1" thickTop="1">
      <c r="CU57" s="18" t="s">
        <v>144</v>
      </c>
      <c r="CV57" s="17">
        <v>41</v>
      </c>
      <c r="CW57" s="18" t="s">
        <v>149</v>
      </c>
      <c r="CX57" s="17">
        <v>46</v>
      </c>
    </row>
    <row r="58" spans="20:102" ht="14.25" hidden="1" thickTop="1">
      <c r="CU58" s="18" t="s">
        <v>145</v>
      </c>
      <c r="CV58" s="17">
        <v>42</v>
      </c>
      <c r="CW58" s="18" t="s">
        <v>150</v>
      </c>
      <c r="CX58" s="17">
        <v>47</v>
      </c>
    </row>
    <row r="59" spans="20:102" ht="14.25" hidden="1" thickTop="1">
      <c r="CU59" s="18" t="s">
        <v>146</v>
      </c>
      <c r="CV59" s="17">
        <v>43</v>
      </c>
      <c r="CW59" s="18" t="s">
        <v>151</v>
      </c>
      <c r="CX59" s="17">
        <v>48</v>
      </c>
    </row>
    <row r="60" spans="20:102" ht="14.25" hidden="1" thickTop="1">
      <c r="CU60" s="18" t="s">
        <v>147</v>
      </c>
      <c r="CV60" s="17">
        <v>44</v>
      </c>
      <c r="CW60" s="18" t="s">
        <v>152</v>
      </c>
      <c r="CX60" s="17">
        <v>49</v>
      </c>
    </row>
    <row r="61" spans="20:102" ht="14.25" hidden="1" thickTop="1">
      <c r="T61" s="19"/>
      <c r="U61" s="19"/>
      <c r="V61" s="19"/>
      <c r="W61" s="19"/>
      <c r="X61" s="19"/>
      <c r="Y61" s="19"/>
      <c r="Z61" s="19"/>
      <c r="AA61" s="19"/>
      <c r="AB61" s="19"/>
      <c r="AC61" s="19"/>
      <c r="AD61" s="19"/>
      <c r="AE61" s="19"/>
      <c r="CU61" s="18" t="s">
        <v>148</v>
      </c>
      <c r="CV61" s="17">
        <v>45</v>
      </c>
      <c r="CW61" s="18" t="s">
        <v>108</v>
      </c>
      <c r="CX61" s="17">
        <v>5</v>
      </c>
    </row>
    <row r="62" spans="20:102" ht="14.25" hidden="1" thickTop="1">
      <c r="T62" s="19"/>
      <c r="U62" s="19"/>
      <c r="V62" s="19"/>
      <c r="W62" s="19"/>
      <c r="X62" s="19"/>
      <c r="Y62" s="19"/>
      <c r="Z62" s="19"/>
      <c r="AA62" s="19"/>
      <c r="AB62" s="19"/>
      <c r="AC62" s="19"/>
      <c r="AD62" s="19"/>
      <c r="CU62" s="18" t="s">
        <v>149</v>
      </c>
      <c r="CV62" s="17">
        <v>46</v>
      </c>
      <c r="CW62" s="18" t="s">
        <v>153</v>
      </c>
      <c r="CX62" s="17">
        <v>50</v>
      </c>
    </row>
    <row r="63" spans="20:102" ht="14.25" hidden="1" thickTop="1">
      <c r="T63" s="19"/>
      <c r="U63" s="19"/>
      <c r="V63" s="19"/>
      <c r="W63" s="19"/>
      <c r="X63" s="19"/>
      <c r="Y63" s="19"/>
      <c r="Z63" s="19"/>
      <c r="AA63" s="19"/>
      <c r="AB63" s="19"/>
      <c r="AC63" s="19"/>
      <c r="AD63" s="19"/>
      <c r="AE63" s="19"/>
      <c r="CU63" s="18" t="s">
        <v>150</v>
      </c>
      <c r="CV63" s="17">
        <v>47</v>
      </c>
      <c r="CW63" s="18" t="s">
        <v>109</v>
      </c>
      <c r="CX63" s="17">
        <v>6</v>
      </c>
    </row>
    <row r="64" spans="20:102" ht="14.25" hidden="1" thickTop="1">
      <c r="CU64" s="18" t="s">
        <v>151</v>
      </c>
      <c r="CV64" s="17">
        <v>48</v>
      </c>
      <c r="CW64" s="18" t="s">
        <v>110</v>
      </c>
      <c r="CX64" s="17">
        <v>7</v>
      </c>
    </row>
    <row r="65" spans="99:102" ht="14.25" hidden="1" thickTop="1">
      <c r="CU65" s="18" t="s">
        <v>152</v>
      </c>
      <c r="CV65" s="17">
        <v>49</v>
      </c>
      <c r="CW65" s="18" t="s">
        <v>111</v>
      </c>
      <c r="CX65" s="17">
        <v>8</v>
      </c>
    </row>
    <row r="66" spans="99:102" ht="15" hidden="1" thickTop="1" thickBot="1">
      <c r="CU66" s="16" t="s">
        <v>153</v>
      </c>
      <c r="CV66" s="15">
        <v>50</v>
      </c>
      <c r="CW66" s="18" t="s">
        <v>112</v>
      </c>
      <c r="CX66" s="17">
        <v>9</v>
      </c>
    </row>
    <row r="67" spans="99:102" ht="14.25" hidden="1" thickTop="1">
      <c r="CW67" s="18" t="s">
        <v>155</v>
      </c>
      <c r="CX67" s="17">
        <v>16</v>
      </c>
    </row>
    <row r="68" spans="99:102" ht="14.25" hidden="1" thickTop="1">
      <c r="CW68" s="18" t="s">
        <v>156</v>
      </c>
      <c r="CX68" s="17">
        <v>4</v>
      </c>
    </row>
    <row r="69" spans="99:102" ht="14.25" hidden="1" thickTop="1">
      <c r="CW69" s="18" t="s">
        <v>157</v>
      </c>
      <c r="CX69" s="17">
        <v>9</v>
      </c>
    </row>
    <row r="70" spans="99:102" ht="14.25" hidden="1" thickTop="1">
      <c r="CW70" s="18" t="s">
        <v>158</v>
      </c>
      <c r="CX70" s="17">
        <v>20</v>
      </c>
    </row>
    <row r="71" spans="99:102" ht="14.25" hidden="1" thickTop="1">
      <c r="CW71" s="18" t="s">
        <v>159</v>
      </c>
      <c r="CX71" s="17">
        <v>22</v>
      </c>
    </row>
    <row r="72" spans="99:102" ht="14.25" hidden="1" thickTop="1">
      <c r="CW72" s="18" t="s">
        <v>160</v>
      </c>
      <c r="CX72" s="17">
        <v>24</v>
      </c>
    </row>
    <row r="73" spans="99:102" ht="14.25" hidden="1" thickTop="1">
      <c r="CW73" s="18" t="s">
        <v>161</v>
      </c>
      <c r="CX73" s="17">
        <v>27</v>
      </c>
    </row>
    <row r="74" spans="99:102" ht="14.25" hidden="1" thickTop="1">
      <c r="CW74" s="18" t="s">
        <v>162</v>
      </c>
      <c r="CX74" s="17">
        <v>14</v>
      </c>
    </row>
    <row r="75" spans="99:102" ht="14.25" hidden="1" thickTop="1">
      <c r="CW75" s="18" t="s">
        <v>163</v>
      </c>
      <c r="CX75" s="17">
        <v>13</v>
      </c>
    </row>
    <row r="76" spans="99:102" ht="14.25" hidden="1" thickTop="1">
      <c r="CW76" s="18" t="s">
        <v>164</v>
      </c>
      <c r="CX76" s="17">
        <v>5</v>
      </c>
    </row>
    <row r="77" spans="99:102" ht="14.25" hidden="1" thickTop="1">
      <c r="CW77" s="18" t="s">
        <v>165</v>
      </c>
      <c r="CX77" s="17">
        <v>28</v>
      </c>
    </row>
    <row r="78" spans="99:102" ht="14.25" hidden="1" thickTop="1">
      <c r="CW78" s="18" t="s">
        <v>166</v>
      </c>
      <c r="CX78" s="17">
        <v>3</v>
      </c>
    </row>
    <row r="79" spans="99:102" ht="14.25" hidden="1" thickTop="1">
      <c r="CW79" s="18" t="s">
        <v>167</v>
      </c>
      <c r="CX79" s="17">
        <v>17</v>
      </c>
    </row>
    <row r="80" spans="99:102" ht="14.25" hidden="1" thickTop="1">
      <c r="CW80" s="18" t="s">
        <v>168</v>
      </c>
      <c r="CX80" s="17">
        <v>21</v>
      </c>
    </row>
    <row r="81" spans="101:102" ht="14.25" hidden="1" thickTop="1">
      <c r="CW81" s="18" t="s">
        <v>169</v>
      </c>
      <c r="CX81" s="17">
        <v>26</v>
      </c>
    </row>
    <row r="82" spans="101:102" ht="14.25" hidden="1" thickTop="1">
      <c r="CW82" s="18" t="s">
        <v>170</v>
      </c>
      <c r="CX82" s="17">
        <v>25</v>
      </c>
    </row>
    <row r="83" spans="101:102" ht="14.25" hidden="1" thickTop="1">
      <c r="CW83" s="18" t="s">
        <v>171</v>
      </c>
      <c r="CX83" s="17">
        <v>11</v>
      </c>
    </row>
    <row r="84" spans="101:102" ht="14.25" hidden="1" thickTop="1">
      <c r="CW84" s="18" t="s">
        <v>172</v>
      </c>
      <c r="CX84" s="17">
        <v>8</v>
      </c>
    </row>
    <row r="85" spans="101:102" ht="14.25" hidden="1" thickTop="1">
      <c r="CW85" s="18" t="s">
        <v>173</v>
      </c>
      <c r="CX85" s="17">
        <v>1</v>
      </c>
    </row>
    <row r="86" spans="101:102" ht="14.25" hidden="1" thickTop="1">
      <c r="CW86" s="18" t="s">
        <v>174</v>
      </c>
      <c r="CX86" s="17">
        <v>6</v>
      </c>
    </row>
    <row r="87" spans="101:102" ht="14.25" hidden="1" thickTop="1">
      <c r="CW87" s="18" t="s">
        <v>175</v>
      </c>
      <c r="CX87" s="17">
        <v>7</v>
      </c>
    </row>
    <row r="88" spans="101:102" ht="14.25" hidden="1" thickTop="1">
      <c r="CW88" s="18" t="s">
        <v>176</v>
      </c>
      <c r="CX88" s="17">
        <v>23</v>
      </c>
    </row>
    <row r="89" spans="101:102" ht="14.25" hidden="1" thickTop="1">
      <c r="CW89" s="18" t="s">
        <v>32</v>
      </c>
      <c r="CX89" s="17">
        <v>18</v>
      </c>
    </row>
    <row r="90" spans="101:102" ht="14.25" hidden="1" thickTop="1">
      <c r="CW90" s="18" t="s">
        <v>177</v>
      </c>
      <c r="CX90" s="17">
        <v>2</v>
      </c>
    </row>
    <row r="91" spans="101:102" ht="14.25" hidden="1" thickTop="1">
      <c r="CW91" s="18" t="s">
        <v>178</v>
      </c>
      <c r="CX91" s="17">
        <v>19</v>
      </c>
    </row>
    <row r="92" spans="101:102" ht="14.25" hidden="1" thickTop="1">
      <c r="CW92" s="18" t="s">
        <v>179</v>
      </c>
      <c r="CX92" s="17">
        <v>10</v>
      </c>
    </row>
    <row r="93" spans="101:102" ht="14.25" hidden="1" thickTop="1">
      <c r="CW93" s="18" t="s">
        <v>180</v>
      </c>
      <c r="CX93" s="17">
        <v>12</v>
      </c>
    </row>
    <row r="94" spans="101:102" ht="15" hidden="1" thickTop="1" thickBot="1">
      <c r="CW94" s="16" t="s">
        <v>181</v>
      </c>
      <c r="CX94" s="15">
        <v>15</v>
      </c>
    </row>
    <row r="95" spans="101:102" ht="14.25" hidden="1" thickTop="1"/>
    <row r="96" spans="101:102" ht="14.25" hidden="1" thickTop="1"/>
    <row r="97" ht="14.25" hidden="1" thickTop="1"/>
    <row r="98" ht="14.25" hidden="1" thickTop="1"/>
    <row r="99" ht="14.25" hidden="1" thickTop="1"/>
    <row r="100" ht="14.25" hidden="1" thickTop="1"/>
    <row r="101" ht="14.25" hidden="1" thickTop="1"/>
    <row r="102" ht="14.25" hidden="1" thickTop="1"/>
    <row r="103" ht="14.25" hidden="1" thickTop="1"/>
    <row r="104" ht="14.25" hidden="1" thickTop="1"/>
    <row r="105" ht="14.25" hidden="1" thickTop="1"/>
    <row r="106" ht="14.25" hidden="1" thickTop="1"/>
    <row r="107" ht="14.25" hidden="1" thickTop="1"/>
    <row r="108" ht="14.25" hidden="1" thickTop="1"/>
    <row r="109" ht="14.25" hidden="1" thickTop="1"/>
    <row r="110" ht="14.25" hidden="1" thickTop="1"/>
    <row r="111" ht="14.25" hidden="1" thickTop="1"/>
    <row r="112" ht="14.25" hidden="1" thickTop="1"/>
    <row r="113" ht="14.25" hidden="1" thickTop="1"/>
    <row r="114" ht="14.25" hidden="1" thickTop="1"/>
    <row r="115" ht="14.25" hidden="1" thickTop="1"/>
    <row r="116" ht="14.25" hidden="1" thickTop="1"/>
    <row r="117" ht="14.25" hidden="1" thickTop="1"/>
    <row r="118" ht="14.25" hidden="1" thickTop="1"/>
  </sheetData>
  <sheetProtection algorithmName="SHA-512" hashValue="RXvbOuaTN/v2ei57sAjTWNI5bLFbAJlKuMA3fdCmZRidhgjhRIasPOu8OxJLh2AXK4ipIfDzj0mbQ/IU4PumYw==" saltValue="1Lc4wyzouSN6u8rDH2fkUg==" spinCount="100000" sheet="1" selectLockedCells="1"/>
  <mergeCells count="337">
    <mergeCell ref="BQ53:BT53"/>
    <mergeCell ref="BQ54:BT54"/>
    <mergeCell ref="AF51:AI51"/>
    <mergeCell ref="AK51:AQ51"/>
    <mergeCell ref="AS51:AY51"/>
    <mergeCell ref="AZ51:BE51"/>
    <mergeCell ref="BQ51:BT51"/>
    <mergeCell ref="AF52:AI52"/>
    <mergeCell ref="AK52:AQ52"/>
    <mergeCell ref="AS52:AY52"/>
    <mergeCell ref="AZ52:BE52"/>
    <mergeCell ref="BQ52:BT52"/>
    <mergeCell ref="BK49:BL49"/>
    <mergeCell ref="BQ49:BT49"/>
    <mergeCell ref="AF50:AI50"/>
    <mergeCell ref="AK50:AQ50"/>
    <mergeCell ref="AS50:AY50"/>
    <mergeCell ref="AZ50:BE50"/>
    <mergeCell ref="BK50:BL50"/>
    <mergeCell ref="BQ50:BT50"/>
    <mergeCell ref="AU46:BA46"/>
    <mergeCell ref="BB46:BE46"/>
    <mergeCell ref="AK48:AQ48"/>
    <mergeCell ref="AS48:AY48"/>
    <mergeCell ref="AZ48:BE48"/>
    <mergeCell ref="AF49:AI49"/>
    <mergeCell ref="AK49:AQ49"/>
    <mergeCell ref="AS49:AY49"/>
    <mergeCell ref="AZ49:BE49"/>
    <mergeCell ref="C46:E46"/>
    <mergeCell ref="F46:K46"/>
    <mergeCell ref="L46:AH46"/>
    <mergeCell ref="AI46:AM46"/>
    <mergeCell ref="AN46:AP46"/>
    <mergeCell ref="AQ46:AT46"/>
    <mergeCell ref="AU44:BA44"/>
    <mergeCell ref="BB44:BE44"/>
    <mergeCell ref="C45:E45"/>
    <mergeCell ref="F45:K45"/>
    <mergeCell ref="L45:AH45"/>
    <mergeCell ref="AI45:AM45"/>
    <mergeCell ref="AN45:AP45"/>
    <mergeCell ref="AQ45:AT45"/>
    <mergeCell ref="AU45:BA45"/>
    <mergeCell ref="BB45:BE45"/>
    <mergeCell ref="C44:E44"/>
    <mergeCell ref="F44:K44"/>
    <mergeCell ref="L44:AH44"/>
    <mergeCell ref="AI44:AM44"/>
    <mergeCell ref="AN44:AP44"/>
    <mergeCell ref="AQ44:AT44"/>
    <mergeCell ref="AU42:BA42"/>
    <mergeCell ref="BB42:BE42"/>
    <mergeCell ref="C43:E43"/>
    <mergeCell ref="F43:K43"/>
    <mergeCell ref="L43:AH43"/>
    <mergeCell ref="AI43:AM43"/>
    <mergeCell ref="AN43:AP43"/>
    <mergeCell ref="AQ43:AT43"/>
    <mergeCell ref="AU43:BA43"/>
    <mergeCell ref="BB43:BE43"/>
    <mergeCell ref="C42:E42"/>
    <mergeCell ref="F42:K42"/>
    <mergeCell ref="L42:AH42"/>
    <mergeCell ref="AI42:AM42"/>
    <mergeCell ref="AN42:AP42"/>
    <mergeCell ref="AQ42:AT42"/>
    <mergeCell ref="AU40:BA40"/>
    <mergeCell ref="BB40:BE40"/>
    <mergeCell ref="C41:E41"/>
    <mergeCell ref="F41:K41"/>
    <mergeCell ref="L41:AH41"/>
    <mergeCell ref="AI41:AM41"/>
    <mergeCell ref="AN41:AP41"/>
    <mergeCell ref="AQ41:AT41"/>
    <mergeCell ref="AU41:BA41"/>
    <mergeCell ref="BB41:BE41"/>
    <mergeCell ref="C40:E40"/>
    <mergeCell ref="F40:K40"/>
    <mergeCell ref="L40:AH40"/>
    <mergeCell ref="AI40:AM40"/>
    <mergeCell ref="AN40:AP40"/>
    <mergeCell ref="AQ40:AT40"/>
    <mergeCell ref="AU38:BA38"/>
    <mergeCell ref="BB38:BE38"/>
    <mergeCell ref="C39:E39"/>
    <mergeCell ref="F39:K39"/>
    <mergeCell ref="L39:AH39"/>
    <mergeCell ref="AI39:AM39"/>
    <mergeCell ref="AN39:AP39"/>
    <mergeCell ref="AQ39:AT39"/>
    <mergeCell ref="AU39:BA39"/>
    <mergeCell ref="BB39:BE39"/>
    <mergeCell ref="C38:E38"/>
    <mergeCell ref="F38:K38"/>
    <mergeCell ref="L38:AH38"/>
    <mergeCell ref="AI38:AM38"/>
    <mergeCell ref="AN38:AP38"/>
    <mergeCell ref="AQ38:AT38"/>
    <mergeCell ref="AU36:BA36"/>
    <mergeCell ref="BB36:BE36"/>
    <mergeCell ref="C37:E37"/>
    <mergeCell ref="F37:K37"/>
    <mergeCell ref="L37:AH37"/>
    <mergeCell ref="AI37:AM37"/>
    <mergeCell ref="AN37:AP37"/>
    <mergeCell ref="AQ37:AT37"/>
    <mergeCell ref="AU37:BA37"/>
    <mergeCell ref="BB37:BE37"/>
    <mergeCell ref="C36:E36"/>
    <mergeCell ref="F36:K36"/>
    <mergeCell ref="L36:AH36"/>
    <mergeCell ref="AI36:AM36"/>
    <mergeCell ref="AN36:AP36"/>
    <mergeCell ref="AQ36:AT36"/>
    <mergeCell ref="AU34:BA34"/>
    <mergeCell ref="BB34:BE34"/>
    <mergeCell ref="C35:E35"/>
    <mergeCell ref="F35:K35"/>
    <mergeCell ref="L35:AH35"/>
    <mergeCell ref="AI35:AM35"/>
    <mergeCell ref="AN35:AP35"/>
    <mergeCell ref="AQ35:AT35"/>
    <mergeCell ref="AU35:BA35"/>
    <mergeCell ref="BB35:BE35"/>
    <mergeCell ref="C34:E34"/>
    <mergeCell ref="F34:K34"/>
    <mergeCell ref="L34:AH34"/>
    <mergeCell ref="AI34:AM34"/>
    <mergeCell ref="AN34:AP34"/>
    <mergeCell ref="AQ34:AT34"/>
    <mergeCell ref="AU32:BA32"/>
    <mergeCell ref="BB32:BE32"/>
    <mergeCell ref="C33:E33"/>
    <mergeCell ref="F33:K33"/>
    <mergeCell ref="L33:AH33"/>
    <mergeCell ref="AI33:AM33"/>
    <mergeCell ref="AN33:AP33"/>
    <mergeCell ref="AQ33:AT33"/>
    <mergeCell ref="AU33:BA33"/>
    <mergeCell ref="BB33:BE33"/>
    <mergeCell ref="C32:E32"/>
    <mergeCell ref="F32:K32"/>
    <mergeCell ref="L32:AH32"/>
    <mergeCell ref="AI32:AM32"/>
    <mergeCell ref="AN32:AP32"/>
    <mergeCell ref="AQ32:AT32"/>
    <mergeCell ref="AU30:BA30"/>
    <mergeCell ref="BB30:BE30"/>
    <mergeCell ref="C31:E31"/>
    <mergeCell ref="F31:K31"/>
    <mergeCell ref="L31:AH31"/>
    <mergeCell ref="AI31:AM31"/>
    <mergeCell ref="AN31:AP31"/>
    <mergeCell ref="AQ31:AT31"/>
    <mergeCell ref="AU31:BA31"/>
    <mergeCell ref="BB31:BE31"/>
    <mergeCell ref="C30:E30"/>
    <mergeCell ref="F30:K30"/>
    <mergeCell ref="L30:AH30"/>
    <mergeCell ref="AI30:AM30"/>
    <mergeCell ref="AN30:AP30"/>
    <mergeCell ref="AQ30:AT30"/>
    <mergeCell ref="AU28:BA28"/>
    <mergeCell ref="BB28:BE28"/>
    <mergeCell ref="C29:E29"/>
    <mergeCell ref="F29:K29"/>
    <mergeCell ref="L29:AH29"/>
    <mergeCell ref="AI29:AM29"/>
    <mergeCell ref="AN29:AP29"/>
    <mergeCell ref="AQ29:AT29"/>
    <mergeCell ref="AU29:BA29"/>
    <mergeCell ref="BB29:BE29"/>
    <mergeCell ref="C28:E28"/>
    <mergeCell ref="F28:K28"/>
    <mergeCell ref="L28:AH28"/>
    <mergeCell ref="AI28:AM28"/>
    <mergeCell ref="AN28:AP28"/>
    <mergeCell ref="AQ28:AT28"/>
    <mergeCell ref="AU26:BA26"/>
    <mergeCell ref="BB26:BE26"/>
    <mergeCell ref="C27:E27"/>
    <mergeCell ref="F27:K27"/>
    <mergeCell ref="L27:AH27"/>
    <mergeCell ref="AI27:AM27"/>
    <mergeCell ref="AN27:AP27"/>
    <mergeCell ref="AQ27:AT27"/>
    <mergeCell ref="AU27:BA27"/>
    <mergeCell ref="BB27:BE27"/>
    <mergeCell ref="C26:E26"/>
    <mergeCell ref="F26:K26"/>
    <mergeCell ref="L26:AH26"/>
    <mergeCell ref="AI26:AM26"/>
    <mergeCell ref="AN26:AP26"/>
    <mergeCell ref="AQ26:AT26"/>
    <mergeCell ref="AU24:BA24"/>
    <mergeCell ref="BB24:BE24"/>
    <mergeCell ref="C25:E25"/>
    <mergeCell ref="F25:K25"/>
    <mergeCell ref="L25:AH25"/>
    <mergeCell ref="AI25:AM25"/>
    <mergeCell ref="AN25:AP25"/>
    <mergeCell ref="AQ25:AT25"/>
    <mergeCell ref="AU25:BA25"/>
    <mergeCell ref="BB25:BE25"/>
    <mergeCell ref="C24:E24"/>
    <mergeCell ref="F24:K24"/>
    <mergeCell ref="L24:AH24"/>
    <mergeCell ref="AI24:AM24"/>
    <mergeCell ref="AN24:AP24"/>
    <mergeCell ref="AQ24:AT24"/>
    <mergeCell ref="AU22:BA22"/>
    <mergeCell ref="BB22:BE22"/>
    <mergeCell ref="C23:E23"/>
    <mergeCell ref="F23:K23"/>
    <mergeCell ref="L23:AH23"/>
    <mergeCell ref="AI23:AM23"/>
    <mergeCell ref="AN23:AP23"/>
    <mergeCell ref="AQ23:AT23"/>
    <mergeCell ref="AU23:BA23"/>
    <mergeCell ref="BB23:BE23"/>
    <mergeCell ref="C22:E22"/>
    <mergeCell ref="F22:K22"/>
    <mergeCell ref="L22:AH22"/>
    <mergeCell ref="AI22:AM22"/>
    <mergeCell ref="AN22:AP22"/>
    <mergeCell ref="AQ22:AT22"/>
    <mergeCell ref="AU20:BA20"/>
    <mergeCell ref="BB20:BE20"/>
    <mergeCell ref="C21:E21"/>
    <mergeCell ref="F21:K21"/>
    <mergeCell ref="L21:AH21"/>
    <mergeCell ref="AI21:AM21"/>
    <mergeCell ref="AN21:AP21"/>
    <mergeCell ref="AQ21:AT21"/>
    <mergeCell ref="AU21:BA21"/>
    <mergeCell ref="BB21:BE21"/>
    <mergeCell ref="C20:E20"/>
    <mergeCell ref="F20:K20"/>
    <mergeCell ref="L20:AH20"/>
    <mergeCell ref="AI20:AM20"/>
    <mergeCell ref="AN20:AP20"/>
    <mergeCell ref="AQ20:AT20"/>
    <mergeCell ref="AU18:BA18"/>
    <mergeCell ref="BB18:BE18"/>
    <mergeCell ref="C19:E19"/>
    <mergeCell ref="F19:K19"/>
    <mergeCell ref="L19:AH19"/>
    <mergeCell ref="AI19:AM19"/>
    <mergeCell ref="AN19:AP19"/>
    <mergeCell ref="AQ19:AT19"/>
    <mergeCell ref="AU19:BA19"/>
    <mergeCell ref="BB19:BE19"/>
    <mergeCell ref="C18:E18"/>
    <mergeCell ref="F18:K18"/>
    <mergeCell ref="L18:AH18"/>
    <mergeCell ref="AI18:AM18"/>
    <mergeCell ref="AN18:AP18"/>
    <mergeCell ref="AQ18:AT18"/>
    <mergeCell ref="BB16:BE16"/>
    <mergeCell ref="BK16:BL16"/>
    <mergeCell ref="C17:E17"/>
    <mergeCell ref="F17:K17"/>
    <mergeCell ref="L17:AH17"/>
    <mergeCell ref="AI17:AM17"/>
    <mergeCell ref="AN17:AP17"/>
    <mergeCell ref="AQ17:AT17"/>
    <mergeCell ref="AU17:BA17"/>
    <mergeCell ref="BB17:BE17"/>
    <mergeCell ref="CD14:CN15"/>
    <mergeCell ref="CP14:CS15"/>
    <mergeCell ref="CU14:CX15"/>
    <mergeCell ref="C16:E16"/>
    <mergeCell ref="F16:K16"/>
    <mergeCell ref="L16:AH16"/>
    <mergeCell ref="AI16:AM16"/>
    <mergeCell ref="AN16:AP16"/>
    <mergeCell ref="AQ16:AT16"/>
    <mergeCell ref="AU16:BA16"/>
    <mergeCell ref="AN14:AU14"/>
    <mergeCell ref="AW14:BE14"/>
    <mergeCell ref="BH14:BI15"/>
    <mergeCell ref="BK14:BL15"/>
    <mergeCell ref="BN14:BP15"/>
    <mergeCell ref="BR14:CB15"/>
    <mergeCell ref="B13:K14"/>
    <mergeCell ref="L13:S14"/>
    <mergeCell ref="X13:AB14"/>
    <mergeCell ref="AC13:AE14"/>
    <mergeCell ref="AG13:AI13"/>
    <mergeCell ref="AK13:AM13"/>
    <mergeCell ref="AK14:AM14"/>
    <mergeCell ref="CR10:CS13"/>
    <mergeCell ref="CW10:CX13"/>
    <mergeCell ref="V11:W11"/>
    <mergeCell ref="AG11:AI11"/>
    <mergeCell ref="AK11:AT11"/>
    <mergeCell ref="BH11:BI11"/>
    <mergeCell ref="AN13:AU13"/>
    <mergeCell ref="AW13:AY13"/>
    <mergeCell ref="AZ13:BE13"/>
    <mergeCell ref="AA10:AE11"/>
    <mergeCell ref="AG10:AI10"/>
    <mergeCell ref="AK10:AT10"/>
    <mergeCell ref="AW10:AY10"/>
    <mergeCell ref="AZ10:BE10"/>
    <mergeCell ref="BH10:BI10"/>
    <mergeCell ref="B9:S9"/>
    <mergeCell ref="AG9:AI9"/>
    <mergeCell ref="AK9:AT9"/>
    <mergeCell ref="BK9:BL9"/>
    <mergeCell ref="B10:E11"/>
    <mergeCell ref="F10:K11"/>
    <mergeCell ref="N10:P11"/>
    <mergeCell ref="Q10:U11"/>
    <mergeCell ref="X10:Z11"/>
    <mergeCell ref="BI1:BY1"/>
    <mergeCell ref="T2:AC4"/>
    <mergeCell ref="AK2:AN2"/>
    <mergeCell ref="AP2:AT2"/>
    <mergeCell ref="AW2:BA2"/>
    <mergeCell ref="BB2:BE2"/>
    <mergeCell ref="BH2:BY2"/>
    <mergeCell ref="B5:P6"/>
    <mergeCell ref="S5:AD6"/>
    <mergeCell ref="AM5:BE5"/>
    <mergeCell ref="AH6:BE7"/>
    <mergeCell ref="B7:E7"/>
    <mergeCell ref="F7:AE7"/>
    <mergeCell ref="B3:P4"/>
    <mergeCell ref="AK3:AP3"/>
    <mergeCell ref="AQ3:AT3"/>
    <mergeCell ref="AW3:BA3"/>
    <mergeCell ref="BB3:BE3"/>
    <mergeCell ref="AG4:AK4"/>
    <mergeCell ref="AM4:BE4"/>
    <mergeCell ref="BK7:BL8"/>
  </mergeCells>
  <phoneticPr fontId="5"/>
  <conditionalFormatting sqref="AP2 AH6 B7 F7:G7 AZ10 AZ13 Q10:S10 BB2:BC2 AQ3:AR3 AN13:AO14 AW13:AX14 AK10:AL11 AK13:AL14">
    <cfRule type="expression" dxfId="60" priority="41" stopIfTrue="1">
      <formula>LEN(B2)=0</formula>
    </cfRule>
  </conditionalFormatting>
  <conditionalFormatting sqref="BB2:BE2">
    <cfRule type="cellIs" dxfId="59" priority="48" stopIfTrue="1" operator="notBetween">
      <formula>1</formula>
      <formula>99999</formula>
    </cfRule>
  </conditionalFormatting>
  <conditionalFormatting sqref="AQ3:AT3">
    <cfRule type="cellIs" dxfId="58" priority="47" stopIfTrue="1" operator="notBetween">
      <formula>1</formula>
      <formula>99999</formula>
    </cfRule>
  </conditionalFormatting>
  <conditionalFormatting sqref="B7:E7">
    <cfRule type="cellIs" dxfId="57" priority="46" stopIfTrue="1" operator="notBetween">
      <formula>10000</formula>
      <formula>999999</formula>
    </cfRule>
  </conditionalFormatting>
  <conditionalFormatting sqref="AN14:AU14">
    <cfRule type="cellIs" dxfId="56" priority="45" stopIfTrue="1" operator="notBetween">
      <formula>1</formula>
      <formula>9999999</formula>
    </cfRule>
  </conditionalFormatting>
  <conditionalFormatting sqref="AK13:AM13">
    <cfRule type="cellIs" dxfId="55" priority="44" stopIfTrue="1" operator="notBetween">
      <formula>1</formula>
      <formula>9999</formula>
    </cfRule>
  </conditionalFormatting>
  <conditionalFormatting sqref="AW13:AY13">
    <cfRule type="cellIs" dxfId="54" priority="43" stopIfTrue="1" operator="notBetween">
      <formula>1</formula>
      <formula>9999</formula>
    </cfRule>
  </conditionalFormatting>
  <conditionalFormatting sqref="AP2:AT2">
    <cfRule type="expression" dxfId="53" priority="42" stopIfTrue="1">
      <formula>ISERROR(DAY($AP$2))</formula>
    </cfRule>
    <cfRule type="expression" dxfId="52" priority="49" stopIfTrue="1">
      <formula>$AP$2&lt;&gt;(DATE(YEAR($AP$2),MONTH($AP$2)+1,1)-1)</formula>
    </cfRule>
  </conditionalFormatting>
  <conditionalFormatting sqref="AG4 AM4">
    <cfRule type="expression" dxfId="51" priority="40" stopIfTrue="1">
      <formula>LEN(AG4)=0</formula>
    </cfRule>
  </conditionalFormatting>
  <conditionalFormatting sqref="AM5">
    <cfRule type="expression" dxfId="50" priority="39" stopIfTrue="1">
      <formula>LEN(AM5)=0</formula>
    </cfRule>
  </conditionalFormatting>
  <conditionalFormatting sqref="AK9">
    <cfRule type="expression" dxfId="49" priority="30" stopIfTrue="1">
      <formula>$BL$10</formula>
    </cfRule>
  </conditionalFormatting>
  <conditionalFormatting sqref="AC13">
    <cfRule type="expression" dxfId="48" priority="37" stopIfTrue="1">
      <formula>LEN(AC13)=0</formula>
    </cfRule>
  </conditionalFormatting>
  <conditionalFormatting sqref="AA10:AB10">
    <cfRule type="expression" dxfId="47" priority="38" stopIfTrue="1">
      <formula>LEN(AA10)=0</formula>
    </cfRule>
  </conditionalFormatting>
  <conditionalFormatting sqref="AI20:AM24 AQ20:AT24 AQ32:AT46 AI32:AM46">
    <cfRule type="expression" dxfId="46" priority="33">
      <formula>AI20*100&lt;&gt;INT(AI20*100)</formula>
    </cfRule>
    <cfRule type="expression" dxfId="45" priority="34">
      <formula>AI20&lt;&gt;INT(AI20)</formula>
    </cfRule>
  </conditionalFormatting>
  <conditionalFormatting sqref="CB17:CB46 CN17:CN46">
    <cfRule type="cellIs" dxfId="44" priority="32" operator="equal">
      <formula>6</formula>
    </cfRule>
  </conditionalFormatting>
  <conditionalFormatting sqref="C20:M24 AI32:BE46 C32:M46 AI20:BE20 AI21:AT24 BB21:BE31 AU17:BE17 C17:E17 BB18:BE19">
    <cfRule type="expression" dxfId="43" priority="54" stopIfTrue="1">
      <formula>OR(AND($CB17&lt;&gt;6,$CN17&lt;&gt;6),AND($BZ17&lt;&gt;0,$CN17=6))</formula>
    </cfRule>
  </conditionalFormatting>
  <conditionalFormatting sqref="C17:E17 C32:E46 C20:E24">
    <cfRule type="expression" dxfId="42" priority="51" stopIfTrue="1">
      <formula>ISERROR(DAY($C17))</formula>
    </cfRule>
    <cfRule type="expression" dxfId="41" priority="52" stopIfTrue="1">
      <formula>AND(LEN($C17)&gt;0,MONTH($AP$2)&lt;&gt;MONTH($C17))</formula>
    </cfRule>
  </conditionalFormatting>
  <conditionalFormatting sqref="AU32:BA46 AU17:BA17 AU20:BA20">
    <cfRule type="expression" dxfId="40" priority="50" stopIfTrue="1">
      <formula>$BL17</formula>
    </cfRule>
    <cfRule type="expression" dxfId="39" priority="53" stopIfTrue="1">
      <formula>AU17&lt;&gt;INT(AU17)</formula>
    </cfRule>
    <cfRule type="expression" dxfId="38" priority="55" stopIfTrue="1">
      <formula>$CB17=6</formula>
    </cfRule>
  </conditionalFormatting>
  <conditionalFormatting sqref="BB17:BE46">
    <cfRule type="expression" dxfId="37" priority="56">
      <formula>AND($Q$10="非課税",$BB17="課税")</formula>
    </cfRule>
  </conditionalFormatting>
  <conditionalFormatting sqref="F10:K11">
    <cfRule type="expression" dxfId="36" priority="31" stopIfTrue="1">
      <formula>LEN($F$10)=0</formula>
    </cfRule>
  </conditionalFormatting>
  <conditionalFormatting sqref="C20:G24 L20:M24 AU32:BE46 L32:M46 C32:G46 AU17:BE17 BB21:BE31 C17:E17 AU20:BE20 BB18:BE19">
    <cfRule type="expression" dxfId="35" priority="57" stopIfTrue="1">
      <formula>AND($AA17=0,$AE17=0,$AU17=0,$CB17=6)</formula>
    </cfRule>
  </conditionalFormatting>
  <conditionalFormatting sqref="AS51:AY51">
    <cfRule type="expression" dxfId="34" priority="58" stopIfTrue="1">
      <formula>$BL$51</formula>
    </cfRule>
    <cfRule type="expression" dxfId="33" priority="59" stopIfTrue="1">
      <formula>INT($AS$51)&lt;&gt;$AS$51</formula>
    </cfRule>
    <cfRule type="expression" dxfId="32" priority="60" stopIfTrue="1">
      <formula>LEN($AS$51)&gt;0</formula>
    </cfRule>
    <cfRule type="expression" dxfId="31" priority="61" stopIfTrue="1">
      <formula>LEN($AS$51)=0</formula>
    </cfRule>
  </conditionalFormatting>
  <conditionalFormatting sqref="AK9">
    <cfRule type="expression" dxfId="30" priority="62" stopIfTrue="1">
      <formula>LEN($AK$9)=0</formula>
    </cfRule>
    <cfRule type="expression" priority="63" stopIfTrue="1">
      <formula>LEN(TRIM($AK$9))=0</formula>
    </cfRule>
    <cfRule type="expression" dxfId="29" priority="64" stopIfTrue="1">
      <formula>OR($BK$10&lt;1,$BK$10&gt;9999999999999)</formula>
    </cfRule>
  </conditionalFormatting>
  <conditionalFormatting sqref="AI25:AM31 AQ25:AT31">
    <cfRule type="expression" dxfId="28" priority="21">
      <formula>AI25*100&lt;&gt;INT(AI25*100)</formula>
    </cfRule>
    <cfRule type="expression" dxfId="27" priority="22">
      <formula>AI25&lt;&gt;INT(AI25)</formula>
    </cfRule>
  </conditionalFormatting>
  <conditionalFormatting sqref="C25:M31 AI27:BA31 AI25:AT26">
    <cfRule type="expression" dxfId="26" priority="27" stopIfTrue="1">
      <formula>OR(AND($CB25&lt;&gt;6,$CN25&lt;&gt;6),AND($BZ25&lt;&gt;0,$CN25=6))</formula>
    </cfRule>
  </conditionalFormatting>
  <conditionalFormatting sqref="C25:E31">
    <cfRule type="expression" dxfId="25" priority="24" stopIfTrue="1">
      <formula>ISERROR(DAY($C25))</formula>
    </cfRule>
    <cfRule type="expression" dxfId="24" priority="25" stopIfTrue="1">
      <formula>AND(LEN($C25)&gt;0,MONTH($AP$2)&lt;&gt;MONTH($C25))</formula>
    </cfRule>
  </conditionalFormatting>
  <conditionalFormatting sqref="AU27:BA31">
    <cfRule type="expression" dxfId="23" priority="23" stopIfTrue="1">
      <formula>$BL27</formula>
    </cfRule>
    <cfRule type="expression" dxfId="22" priority="26" stopIfTrue="1">
      <formula>AU27&lt;&gt;INT(AU27)</formula>
    </cfRule>
    <cfRule type="expression" dxfId="21" priority="28" stopIfTrue="1">
      <formula>$CB27=6</formula>
    </cfRule>
  </conditionalFormatting>
  <conditionalFormatting sqref="C25:G31 L25:M31 AU27:BA31">
    <cfRule type="expression" dxfId="20" priority="29" stopIfTrue="1">
      <formula>AND($AA25=0,$AE25=0,$AU25=0,$CB25=6)</formula>
    </cfRule>
  </conditionalFormatting>
  <conditionalFormatting sqref="AU21:BA26">
    <cfRule type="expression" dxfId="19" priority="18" stopIfTrue="1">
      <formula>OR(AND($CB21&lt;&gt;6,$CN21&lt;&gt;6),AND($BZ21&lt;&gt;0,$CN21=6))</formula>
    </cfRule>
  </conditionalFormatting>
  <conditionalFormatting sqref="AU21:BA26">
    <cfRule type="expression" dxfId="18" priority="16" stopIfTrue="1">
      <formula>$BL21</formula>
    </cfRule>
    <cfRule type="expression" dxfId="17" priority="17" stopIfTrue="1">
      <formula>AU21&lt;&gt;INT(AU21)</formula>
    </cfRule>
    <cfRule type="expression" dxfId="16" priority="19" stopIfTrue="1">
      <formula>$CB21=6</formula>
    </cfRule>
  </conditionalFormatting>
  <conditionalFormatting sqref="AU21:BA26">
    <cfRule type="expression" dxfId="15" priority="20" stopIfTrue="1">
      <formula>AND($AA21=0,$AE21=0,$AU21=0,$CB21=6)</formula>
    </cfRule>
  </conditionalFormatting>
  <conditionalFormatting sqref="AI17:AM17 AQ17:AT17">
    <cfRule type="expression" dxfId="14" priority="12">
      <formula>AI17*100&lt;&gt;INT(AI17*100)</formula>
    </cfRule>
    <cfRule type="expression" dxfId="13" priority="13">
      <formula>AI17&lt;&gt;INT(AI17)</formula>
    </cfRule>
  </conditionalFormatting>
  <conditionalFormatting sqref="F17:M17 AI17:AT17">
    <cfRule type="expression" dxfId="12" priority="14" stopIfTrue="1">
      <formula>OR(AND($CB17&lt;&gt;6,$CN17&lt;&gt;6),AND($BZ17&lt;&gt;0,$CN17=6))</formula>
    </cfRule>
  </conditionalFormatting>
  <conditionalFormatting sqref="F17:G17 L17:M17">
    <cfRule type="expression" dxfId="11" priority="15" stopIfTrue="1">
      <formula>AND($AA17=0,$AE17=0,$AU17=0,$CB17=6)</formula>
    </cfRule>
  </conditionalFormatting>
  <conditionalFormatting sqref="AI18:AM19 AQ18:AT19">
    <cfRule type="expression" dxfId="10" priority="6">
      <formula>AI18*100&lt;&gt;INT(AI18*100)</formula>
    </cfRule>
    <cfRule type="expression" dxfId="9" priority="7">
      <formula>AI18&lt;&gt;INT(AI18)</formula>
    </cfRule>
  </conditionalFormatting>
  <conditionalFormatting sqref="C18:M19 AI18:AT19">
    <cfRule type="expression" dxfId="8" priority="10" stopIfTrue="1">
      <formula>OR(AND($CB18&lt;&gt;6,$CN18&lt;&gt;6),AND($BZ18&lt;&gt;0,$CN18=6))</formula>
    </cfRule>
  </conditionalFormatting>
  <conditionalFormatting sqref="C18:E19">
    <cfRule type="expression" dxfId="7" priority="8" stopIfTrue="1">
      <formula>ISERROR(DAY($C18))</formula>
    </cfRule>
    <cfRule type="expression" dxfId="6" priority="9" stopIfTrue="1">
      <formula>AND(LEN($C18)&gt;0,MONTH($AP$2)&lt;&gt;MONTH($C18))</formula>
    </cfRule>
  </conditionalFormatting>
  <conditionalFormatting sqref="C18:G19 L18:M19">
    <cfRule type="expression" dxfId="5" priority="11" stopIfTrue="1">
      <formula>AND($AA18=0,$AE18=0,$AU18=0,$CB18=6)</formula>
    </cfRule>
  </conditionalFormatting>
  <conditionalFormatting sqref="AU18:BA19">
    <cfRule type="expression" dxfId="4" priority="3" stopIfTrue="1">
      <formula>OR(AND($CB18&lt;&gt;6,$CN18&lt;&gt;6),AND($BZ18&lt;&gt;0,$CN18=6))</formula>
    </cfRule>
  </conditionalFormatting>
  <conditionalFormatting sqref="AU18:BA19">
    <cfRule type="expression" dxfId="3" priority="1" stopIfTrue="1">
      <formula>$BL18</formula>
    </cfRule>
    <cfRule type="expression" dxfId="2" priority="2" stopIfTrue="1">
      <formula>AU18&lt;&gt;INT(AU18)</formula>
    </cfRule>
    <cfRule type="expression" dxfId="1" priority="4" stopIfTrue="1">
      <formula>$CB18=6</formula>
    </cfRule>
  </conditionalFormatting>
  <conditionalFormatting sqref="AU18:BA19">
    <cfRule type="expression" dxfId="0" priority="5" stopIfTrue="1">
      <formula>AND($AA18=0,$AE18=0,$AU18=0,$CB18=6)</formula>
    </cfRule>
  </conditionalFormatting>
  <dataValidations disablePrompts="1" count="7">
    <dataValidation type="list" allowBlank="1" showInputMessage="1" showErrorMessage="1" sqref="F10:K11" xr:uid="{00000000-0002-0000-0200-000000000000}">
      <formula1>"課税事業者,免税事業者"</formula1>
    </dataValidation>
    <dataValidation type="list" allowBlank="1" showInputMessage="1" showErrorMessage="1" sqref="Q10:U11" xr:uid="{00000000-0002-0000-0200-000001000000}">
      <formula1>$CP$17:$CP$20</formula1>
    </dataValidation>
    <dataValidation type="list" allowBlank="1" showInputMessage="1" showErrorMessage="1" sqref="F17:K46" xr:uid="{00000000-0002-0000-0200-000002000000}">
      <formula1>$CU$17:$CU$66</formula1>
    </dataValidation>
    <dataValidation type="list" allowBlank="1" showInputMessage="1" showErrorMessage="1" sqref="AK14:AM14" xr:uid="{00000000-0002-0000-0200-000003000000}">
      <formula1>"普通,当座"</formula1>
    </dataValidation>
    <dataValidation type="list" allowBlank="1" showInputMessage="1" showErrorMessage="1" sqref="BB17:BE46" xr:uid="{00000000-0002-0000-0200-000004000000}">
      <formula1>"課税,非課税"</formula1>
    </dataValidation>
    <dataValidation type="list" allowBlank="1" showInputMessage="1" showErrorMessage="1" sqref="AA10:AE11" xr:uid="{00000000-0002-0000-0200-000005000000}">
      <formula1>$CP$24:$CP$26</formula1>
    </dataValidation>
    <dataValidation type="list" allowBlank="1" showInputMessage="1" showErrorMessage="1" sqref="AC13:AE14" xr:uid="{00000000-0002-0000-0200-000006000000}">
      <formula1>"税抜,税込"</formula1>
    </dataValidation>
  </dataValidations>
  <printOptions horizontalCentered="1"/>
  <pageMargins left="0.19685039370078741" right="0.19685039370078741" top="0.39370078740157483" bottom="0" header="0" footer="0"/>
  <pageSetup paperSize="9" scale="8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請求書</vt:lpstr>
      <vt:lpstr>ファイルの取り扱い</vt:lpstr>
      <vt:lpstr>入力時の注意点</vt:lpstr>
      <vt:lpstr>請求書（入力例）</vt:lpstr>
      <vt:lpstr>請求書（計算式例）</vt:lpstr>
      <vt:lpstr>請求書!Print_Area</vt:lpstr>
      <vt:lpstr>'請求書（計算式例）'!Print_Area</vt:lpstr>
      <vt:lpstr>'請求書（入力例）'!Print_Area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請求書</dc:title>
  <dc:creator/>
  <cp:lastModifiedBy/>
  <cp:lastPrinted>2019-05-21T01:53:20Z</cp:lastPrinted>
  <dcterms:created xsi:type="dcterms:W3CDTF">2015-12-21T00:50:44Z</dcterms:created>
  <dcterms:modified xsi:type="dcterms:W3CDTF">2023-06-02T00:15:52Z</dcterms:modified>
</cp:coreProperties>
</file>